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01 - Polní cesta č.1" sheetId="2" r:id="rId2"/>
    <sheet name="VON - Vedlejší a ostatní ..." sheetId="3" r:id="rId3"/>
    <sheet name="Pokyny pro vyplnění" sheetId="4" r:id="rId4"/>
  </sheets>
  <definedNames>
    <definedName name="_xlnm._FilterDatabase" localSheetId="1" hidden="1">'SO-01 - Polní cesta č.1'!$C$88:$K$429</definedName>
    <definedName name="_xlnm._FilterDatabase" localSheetId="2" hidden="1">'VON - Vedlejší a ostatní ...'!$C$81:$K$121</definedName>
    <definedName name="_xlnm.Print_Titles" localSheetId="0">'Rekapitulace stavby'!$52:$52</definedName>
    <definedName name="_xlnm.Print_Titles" localSheetId="1">'SO-01 - Polní cesta č.1'!$88:$88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'SO-01 - Polní cesta č.1'!$C$4:$J$39,'SO-01 - Polní cesta č.1'!$C$45:$J$70,'SO-01 - Polní cesta č.1'!$C$76:$K$429</definedName>
    <definedName name="_xlnm.Print_Area" localSheetId="2">'VON - Vedlejší a ostatní ...'!$C$4:$J$39,'VON - Vedlejší a ostatní ...'!$C$45:$J$63,'VON - Vedlejší a ostatní ...'!$C$69:$K$121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9" i="3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/>
  <c r="E7"/>
  <c r="E48" s="1"/>
  <c r="J37" i="2"/>
  <c r="J36"/>
  <c r="AY55" i="1" s="1"/>
  <c r="J35" i="2"/>
  <c r="AX55" i="1"/>
  <c r="BI427" i="2"/>
  <c r="BH427"/>
  <c r="BG427"/>
  <c r="BF427"/>
  <c r="T427"/>
  <c r="R427"/>
  <c r="P427"/>
  <c r="BI424"/>
  <c r="BH424"/>
  <c r="BG424"/>
  <c r="BF424"/>
  <c r="T424"/>
  <c r="R424"/>
  <c r="P424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83"/>
  <c r="E7"/>
  <c r="E79" s="1"/>
  <c r="L50" i="1"/>
  <c r="AM50"/>
  <c r="AM49"/>
  <c r="L49"/>
  <c r="AM47"/>
  <c r="L47"/>
  <c r="L45"/>
  <c r="L44"/>
  <c r="J399" i="2"/>
  <c r="BK242"/>
  <c r="J403"/>
  <c r="J185"/>
  <c r="J411"/>
  <c r="BK310"/>
  <c r="J213"/>
  <c r="J92"/>
  <c r="BK348"/>
  <c r="J259"/>
  <c r="J100"/>
  <c r="J85" i="3"/>
  <c r="BK296" i="2"/>
  <c r="BK171"/>
  <c r="J362"/>
  <c r="J201"/>
  <c r="BK394"/>
  <c r="J312"/>
  <c r="BK196"/>
  <c r="J427"/>
  <c r="J344"/>
  <c r="BK254"/>
  <c r="BK107" i="3"/>
  <c r="BK101"/>
  <c r="BK375" i="2"/>
  <c r="BK237"/>
  <c r="BK399"/>
  <c r="BK213"/>
  <c r="BK407"/>
  <c r="J317"/>
  <c r="BK185"/>
  <c r="BK386"/>
  <c r="J310"/>
  <c r="J128"/>
  <c r="J95" i="3"/>
  <c r="BK411" i="2"/>
  <c r="J266"/>
  <c r="J156"/>
  <c r="BK327"/>
  <c r="BK192"/>
  <c r="AS54" i="1"/>
  <c r="BK95" i="3"/>
  <c r="J88"/>
  <c r="BK331" i="2"/>
  <c r="BK166"/>
  <c r="BK371"/>
  <c r="BK301"/>
  <c r="BK148"/>
  <c r="J375"/>
  <c r="BK281"/>
  <c r="BK136"/>
  <c r="J369"/>
  <c r="J306"/>
  <c r="BK140"/>
  <c r="BK119" i="3"/>
  <c r="J390" i="2"/>
  <c r="J229"/>
  <c r="BK378"/>
  <c r="J296"/>
  <c r="BK144"/>
  <c r="J366"/>
  <c r="BK262"/>
  <c r="J148"/>
  <c r="BK383"/>
  <c r="BK271"/>
  <c r="J110"/>
  <c r="BK116" i="3"/>
  <c r="BK91"/>
  <c r="J287" i="2"/>
  <c r="J152"/>
  <c r="BK344"/>
  <c r="J189"/>
  <c r="BK100"/>
  <c r="BK354"/>
  <c r="BK156"/>
  <c r="BK366"/>
  <c r="J281"/>
  <c r="BK189"/>
  <c r="J91" i="3"/>
  <c r="J98"/>
  <c r="J386" i="2"/>
  <c r="BK246"/>
  <c r="J383"/>
  <c r="BK317"/>
  <c r="J171"/>
  <c r="BK324"/>
  <c r="J192"/>
  <c r="BK424"/>
  <c r="BK362"/>
  <c r="J301"/>
  <c r="BK201"/>
  <c r="J116" i="3"/>
  <c r="BK110"/>
  <c r="BK369" i="2"/>
  <c r="J144"/>
  <c r="J352"/>
  <c r="J246"/>
  <c r="J123"/>
  <c r="BK359"/>
  <c r="J166"/>
  <c r="BK390"/>
  <c r="J331"/>
  <c r="BK217"/>
  <c r="BK98" i="3"/>
  <c r="BK403" i="2"/>
  <c r="J276"/>
  <c r="J140"/>
  <c r="J341"/>
  <c r="J233"/>
  <c r="BK110"/>
  <c r="J348"/>
  <c r="J220"/>
  <c r="BK96"/>
  <c r="J364"/>
  <c r="J206"/>
  <c r="BK88" i="3"/>
  <c r="J333" i="2"/>
  <c r="BK206"/>
  <c r="BK364"/>
  <c r="J249"/>
  <c r="J136"/>
  <c r="J371"/>
  <c r="BK224"/>
  <c r="BK427"/>
  <c r="BK333"/>
  <c r="BK220"/>
  <c r="J104"/>
  <c r="J110" i="3"/>
  <c r="BK85"/>
  <c r="J292" i="2"/>
  <c r="BK233"/>
  <c r="BK128"/>
  <c r="J254"/>
  <c r="J132"/>
  <c r="BK306"/>
  <c r="J217"/>
  <c r="BK116"/>
  <c r="J378"/>
  <c r="J327"/>
  <c r="J224"/>
  <c r="BK113" i="3"/>
  <c r="J119"/>
  <c r="J271" i="2"/>
  <c r="J210"/>
  <c r="J324"/>
  <c r="BK210"/>
  <c r="BK92"/>
  <c r="BK341"/>
  <c r="J237"/>
  <c r="J424"/>
  <c r="BK276"/>
  <c r="J116"/>
  <c r="J107" i="3"/>
  <c r="BK352" i="2"/>
  <c r="BK259"/>
  <c r="J415"/>
  <c r="BK321"/>
  <c r="J181"/>
  <c r="BK419"/>
  <c r="BK292"/>
  <c r="BK181"/>
  <c r="J419"/>
  <c r="J321"/>
  <c r="J176"/>
  <c r="J104" i="3"/>
  <c r="J394" i="2"/>
  <c r="J262"/>
  <c r="J96"/>
  <c r="BK312"/>
  <c r="BK176"/>
  <c r="BK415"/>
  <c r="BK287"/>
  <c r="BK132"/>
  <c r="J359"/>
  <c r="BK249"/>
  <c r="J113" i="3"/>
  <c r="BK104"/>
  <c r="BK337" i="2"/>
  <c r="J196"/>
  <c r="J354"/>
  <c r="BK229"/>
  <c r="BK104"/>
  <c r="J242"/>
  <c r="BK152"/>
  <c r="J407"/>
  <c r="J337"/>
  <c r="BK266"/>
  <c r="BK123"/>
  <c r="J101" i="3"/>
  <c r="P91" i="2" l="1"/>
  <c r="P175"/>
  <c r="T205"/>
  <c r="P228"/>
  <c r="P253"/>
  <c r="BK347"/>
  <c r="J347" s="1"/>
  <c r="J67" s="1"/>
  <c r="BK91"/>
  <c r="J91" s="1"/>
  <c r="J61" s="1"/>
  <c r="T175"/>
  <c r="P205"/>
  <c r="T228"/>
  <c r="R253"/>
  <c r="T316"/>
  <c r="R347"/>
  <c r="R398"/>
  <c r="P423"/>
  <c r="P84" i="3"/>
  <c r="T91" i="2"/>
  <c r="R175"/>
  <c r="R205"/>
  <c r="R228"/>
  <c r="T253"/>
  <c r="R316"/>
  <c r="T347"/>
  <c r="T398"/>
  <c r="T423"/>
  <c r="T84" i="3"/>
  <c r="P94"/>
  <c r="R91" i="2"/>
  <c r="BK175"/>
  <c r="J175" s="1"/>
  <c r="J62" s="1"/>
  <c r="BK205"/>
  <c r="J205"/>
  <c r="J63" s="1"/>
  <c r="BK228"/>
  <c r="J228" s="1"/>
  <c r="J64" s="1"/>
  <c r="BK253"/>
  <c r="J253" s="1"/>
  <c r="J65" s="1"/>
  <c r="BK316"/>
  <c r="J316" s="1"/>
  <c r="J66" s="1"/>
  <c r="P316"/>
  <c r="P347"/>
  <c r="BK398"/>
  <c r="J398" s="1"/>
  <c r="J68" s="1"/>
  <c r="P398"/>
  <c r="BK423"/>
  <c r="J423" s="1"/>
  <c r="J69" s="1"/>
  <c r="R423"/>
  <c r="BK84" i="3"/>
  <c r="J84" s="1"/>
  <c r="J61" s="1"/>
  <c r="R84"/>
  <c r="BK94"/>
  <c r="J94" s="1"/>
  <c r="J62" s="1"/>
  <c r="R94"/>
  <c r="T94"/>
  <c r="J52"/>
  <c r="J55"/>
  <c r="BE95"/>
  <c r="E72"/>
  <c r="BE88"/>
  <c r="BE113"/>
  <c r="BE116"/>
  <c r="BE119"/>
  <c r="F79"/>
  <c r="BE91"/>
  <c r="BE98"/>
  <c r="BE101"/>
  <c r="BE107"/>
  <c r="BE85"/>
  <c r="BE104"/>
  <c r="BE110"/>
  <c r="E48" i="2"/>
  <c r="J52"/>
  <c r="J55"/>
  <c r="BE128"/>
  <c r="BE152"/>
  <c r="BE156"/>
  <c r="BE166"/>
  <c r="BE181"/>
  <c r="BE210"/>
  <c r="BE213"/>
  <c r="BE224"/>
  <c r="BE233"/>
  <c r="BE237"/>
  <c r="BE281"/>
  <c r="BE287"/>
  <c r="BE310"/>
  <c r="BE337"/>
  <c r="BE352"/>
  <c r="BE364"/>
  <c r="BE378"/>
  <c r="BE394"/>
  <c r="BE403"/>
  <c r="BE415"/>
  <c r="BE419"/>
  <c r="BE424"/>
  <c r="BE427"/>
  <c r="F55"/>
  <c r="BE100"/>
  <c r="BE104"/>
  <c r="BE136"/>
  <c r="BE140"/>
  <c r="BE144"/>
  <c r="BE171"/>
  <c r="BE189"/>
  <c r="BE201"/>
  <c r="BE206"/>
  <c r="BE229"/>
  <c r="BE246"/>
  <c r="BE266"/>
  <c r="BE292"/>
  <c r="BE296"/>
  <c r="BE317"/>
  <c r="BE327"/>
  <c r="BE344"/>
  <c r="BE348"/>
  <c r="BE366"/>
  <c r="BE369"/>
  <c r="BE386"/>
  <c r="BE399"/>
  <c r="BE116"/>
  <c r="BE123"/>
  <c r="BE132"/>
  <c r="BE148"/>
  <c r="BE192"/>
  <c r="BE217"/>
  <c r="BE220"/>
  <c r="BE242"/>
  <c r="BE254"/>
  <c r="BE259"/>
  <c r="BE262"/>
  <c r="BE271"/>
  <c r="BE276"/>
  <c r="BE306"/>
  <c r="BE333"/>
  <c r="BE375"/>
  <c r="BE390"/>
  <c r="BE407"/>
  <c r="BE411"/>
  <c r="BE92"/>
  <c r="BE96"/>
  <c r="BE110"/>
  <c r="BE176"/>
  <c r="BE185"/>
  <c r="BE196"/>
  <c r="BE249"/>
  <c r="BE301"/>
  <c r="BE312"/>
  <c r="BE321"/>
  <c r="BE324"/>
  <c r="BE331"/>
  <c r="BE341"/>
  <c r="BE354"/>
  <c r="BE359"/>
  <c r="BE362"/>
  <c r="BE371"/>
  <c r="BE383"/>
  <c r="F37" i="3"/>
  <c r="BD56" i="1" s="1"/>
  <c r="F35" i="3"/>
  <c r="BB56" i="1" s="1"/>
  <c r="J34" i="2"/>
  <c r="AW55" i="1" s="1"/>
  <c r="F36" i="3"/>
  <c r="BC56" i="1" s="1"/>
  <c r="F34" i="2"/>
  <c r="BA55" i="1" s="1"/>
  <c r="J34" i="3"/>
  <c r="AW56" i="1" s="1"/>
  <c r="F36" i="2"/>
  <c r="BC55" i="1" s="1"/>
  <c r="F34" i="3"/>
  <c r="BA56" i="1" s="1"/>
  <c r="F35" i="2"/>
  <c r="BB55" i="1" s="1"/>
  <c r="F37" i="2"/>
  <c r="BD55" i="1" s="1"/>
  <c r="R83" i="3" l="1"/>
  <c r="R82" s="1"/>
  <c r="P83"/>
  <c r="P82" s="1"/>
  <c r="AU56" i="1" s="1"/>
  <c r="R90" i="2"/>
  <c r="R89" s="1"/>
  <c r="T83" i="3"/>
  <c r="T82"/>
  <c r="T90" i="2"/>
  <c r="T89" s="1"/>
  <c r="P90"/>
  <c r="P89"/>
  <c r="AU55" i="1" s="1"/>
  <c r="BK90" i="2"/>
  <c r="J90" s="1"/>
  <c r="J60" s="1"/>
  <c r="BK83" i="3"/>
  <c r="J83" s="1"/>
  <c r="J60" s="1"/>
  <c r="BB54" i="1"/>
  <c r="W31" s="1"/>
  <c r="BD54"/>
  <c r="W33" s="1"/>
  <c r="BA54"/>
  <c r="W30" s="1"/>
  <c r="BC54"/>
  <c r="AY54" s="1"/>
  <c r="J33" i="2"/>
  <c r="AV55" i="1" s="1"/>
  <c r="AT55" s="1"/>
  <c r="F33" i="2"/>
  <c r="AZ55" i="1"/>
  <c r="F33" i="3"/>
  <c r="AZ56" i="1" s="1"/>
  <c r="J33" i="3"/>
  <c r="AV56" i="1"/>
  <c r="AT56" s="1"/>
  <c r="BK82" i="3" l="1"/>
  <c r="J82" s="1"/>
  <c r="J59" s="1"/>
  <c r="BK89" i="2"/>
  <c r="J89"/>
  <c r="J59" s="1"/>
  <c r="AX54" i="1"/>
  <c r="W32"/>
  <c r="AW54"/>
  <c r="AK30" s="1"/>
  <c r="AU54"/>
  <c r="AZ54"/>
  <c r="W29"/>
  <c r="J30" i="3" l="1"/>
  <c r="AG56" i="1" s="1"/>
  <c r="AV54"/>
  <c r="AK29" s="1"/>
  <c r="J30" i="2"/>
  <c r="AG55" i="1" s="1"/>
  <c r="AG54" l="1"/>
  <c r="AK26" s="1"/>
  <c r="AK35" s="1"/>
  <c r="AN55"/>
  <c r="J39" i="3"/>
  <c r="J39" i="2"/>
  <c r="AN56" i="1"/>
  <c r="AT54"/>
  <c r="AN54" l="1"/>
</calcChain>
</file>

<file path=xl/sharedStrings.xml><?xml version="1.0" encoding="utf-8"?>
<sst xmlns="http://schemas.openxmlformats.org/spreadsheetml/2006/main" count="3866" uniqueCount="938">
  <si>
    <t>Export Komplet</t>
  </si>
  <si>
    <t>VZ</t>
  </si>
  <si>
    <t>2.0</t>
  </si>
  <si>
    <t>ZAMOK</t>
  </si>
  <si>
    <t>False</t>
  </si>
  <si>
    <t>{ca70d426-d126-4e38-a3c8-92d831b0192e}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</si>
  <si>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</si>
  <si>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</si>
  <si>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</si>
  <si>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</si>
  <si>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</si>
  <si>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</si>
  <si>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</si>
  <si>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</si>
  <si>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</si>
  <si>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</si>
  <si>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</si>
  <si>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Cesta č.1 U Větrolamu k.ú. Moravský Lačnov</t>
  </si>
  <si>
    <t>KSO:</t>
  </si>
  <si>
    <t/>
  </si>
  <si>
    <t>CC-CZ:</t>
  </si>
  <si>
    <t>Místo:</t>
  </si>
  <si>
    <t xml:space="preserve"> </t>
  </si>
  <si>
    <t>Datum:</t>
  </si>
  <si>
    <t>21. 5. 2024</t>
  </si>
  <si>
    <t>Zadavatel:</t>
  </si>
  <si>
    <t>IČ:</t>
  </si>
  <si>
    <t>Město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</si>
  <si>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</si>
  <si>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</si>
  <si>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</si>
  <si>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</si>
  <si>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</si>
  <si>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</si>
  <si>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</si>
  <si>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</si>
  <si>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</si>
  <si>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</si>
  <si>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</si>
  <si>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</si>
  <si>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</si>
  <si>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</si>
  <si>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</si>
  <si>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</si>
  <si>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</si>
  <si>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</si>
  <si>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</si>
  <si>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</si>
  <si>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</si>
  <si>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</si>
  <si>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</si>
  <si>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</si>
  <si>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</si>
  <si>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</si>
  <si>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</si>
  <si>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</si>
  <si>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</si>
  <si>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</si>
  <si>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</si>
  <si>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</si>
  <si>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</si>
  <si>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</si>
  <si>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</si>
  <si>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</si>
  <si>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</si>
  <si>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</si>
  <si>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</si>
  <si>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</si>
  <si>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</si>
  <si>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</si>
  <si>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</si>
  <si>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</si>
  <si>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</si>
  <si>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</si>
  <si>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</si>
  <si>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</si>
  <si>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</si>
  <si>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Polní cesta č.1</t>
  </si>
  <si>
    <t>STA</t>
  </si>
  <si>
    <t>1</t>
  </si>
  <si>
    <t>{dd2a0044-9ae0-4e04-9dd3-b1c712040c83}</t>
  </si>
  <si>
    <t>822 2</t>
  </si>
  <si>
    <t>2</t>
  </si>
  <si>
    <t>VON</t>
  </si>
  <si>
    <t>Vedlejší a ostatní náklady</t>
  </si>
  <si>
    <t>{7d8642d1-0989-4264-bcff-b9a93dd18199}</t>
  </si>
  <si>
    <t>KRYCÍ LIST SOUPISU PRACÍ</t>
  </si>
  <si>
    <t>Objekt:</t>
  </si>
  <si>
    <t>SO-01 - Polní cesta č.1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</si>
  <si>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</si>
  <si>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</si>
  <si>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</si>
  <si>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</si>
  <si>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</si>
  <si>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</si>
  <si>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</si>
  <si>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</si>
  <si>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</si>
  <si>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</si>
  <si>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</si>
  <si>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</si>
  <si>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</si>
  <si>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</si>
  <si>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</si>
  <si>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</si>
  <si>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</si>
  <si>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</si>
  <si>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</si>
  <si>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</si>
  <si>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</si>
  <si>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</si>
  <si>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</si>
  <si>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</si>
  <si>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</si>
  <si>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</si>
  <si>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</si>
  <si>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</si>
  <si>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</si>
  <si>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</si>
  <si>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</si>
  <si>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</si>
  <si>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</si>
  <si>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</si>
  <si>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</si>
  <si>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2024 01</t>
  </si>
  <si>
    <t>4</t>
  </si>
  <si>
    <t>1925150451</t>
  </si>
  <si>
    <t>PP</t>
  </si>
  <si>
    <t>Spálení proutí, klestu z prořezávek a odstraněných křovin pro jakoukoliv dřevinu</t>
  </si>
  <si>
    <t>Online PSC</t>
  </si>
  <si>
    <t>https://podminky.urs.cz/item/CS_URS_2024_01/111209111</t>
  </si>
  <si>
    <t>VV</t>
  </si>
  <si>
    <t>"keře - viz. TZ C.1.1.a" 3570,0</t>
  </si>
  <si>
    <t>111251103</t>
  </si>
  <si>
    <t>Odstranění křovin a stromů průměru kmene do 100 mm i s kořeny sklonu terénu do 1:5 z celkové plochy přes 500 m2 strojně</t>
  </si>
  <si>
    <t>-1928215046</t>
  </si>
  <si>
    <t>Odstranění křovin a stromů s odstraněním kořenů strojně průměru kmene do 100 mm v rovině nebo ve svahu sklonu terénu do 1:5, při celkové ploše přes 500 m2</t>
  </si>
  <si>
    <t>https://podminky.urs.cz/item/CS_URS_2024_01/111251103</t>
  </si>
  <si>
    <t>3</t>
  </si>
  <si>
    <t>122252206</t>
  </si>
  <si>
    <t>Odkopávky a prokopávky nezapažené pro silnice a dálnice v hornině třídy těžitelnosti I objem do 5000 m3 strojně</t>
  </si>
  <si>
    <t>m3</t>
  </si>
  <si>
    <t>1775131820</t>
  </si>
  <si>
    <t>Odkopávky a prokopávky nezapažené pro silnice a dálnice strojně v hornině třídy těžitelnosti I přes 1 000 do 5 000 m3</t>
  </si>
  <si>
    <t>https://podminky.urs.cz/item/CS_URS_2024_01/122252206</t>
  </si>
  <si>
    <t>"viz. Tabulka kubatur C.1.2.10." 1459,0</t>
  </si>
  <si>
    <t>131251100</t>
  </si>
  <si>
    <t>Hloubení jam nezapažených v hornině třídy těžitelnosti I skupiny 3 objem do 20 m3 strojně</t>
  </si>
  <si>
    <t>799807704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</si>
  <si>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</si>
  <si>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</si>
  <si>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"křížení s VTL plynovodem - viz. C.1.2.9." 2,0*3,0*0,45+5,0*3,0*0,25</t>
  </si>
  <si>
    <t>"drenážní šachty" 2*1,35*1,35*0,5</t>
  </si>
  <si>
    <t>"předpolí TP - viz. C.1.2.5." 2*1,5*3,65*0,35</t>
  </si>
  <si>
    <t>5</t>
  </si>
  <si>
    <t>132251104</t>
  </si>
  <si>
    <t>Hloubení rýh nezapažených š do 800 mm v hornině třídy těžitelnosti I skupiny 3 objem přes 100 m3 strojně</t>
  </si>
  <si>
    <t>1178742600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</si>
  <si>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</si>
  <si>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</si>
  <si>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"drenáž - viz. Vzorový př. řez C.1.2.4." 1363,0*0,5*0,4</t>
  </si>
  <si>
    <t>"potrubí DN 200 na ZÚ (vyústění drenáže do UV) - viz. Podrobná situace C.1.2.1." 14,0*0,8*0,9</t>
  </si>
  <si>
    <t>"čela TP - viz. C.1.2.5." 2*4,75*0,7*1,3</t>
  </si>
  <si>
    <t>6</t>
  </si>
  <si>
    <t>132251252</t>
  </si>
  <si>
    <t>Hloubení rýh nezapažených š do 2000 mm v hornině třídy těžitelnosti I skupiny 3 objem do 50 m3 strojně</t>
  </si>
  <si>
    <t>-829626423</t>
  </si>
  <si>
    <t>Hloubení nezapažených rýh šířky přes 800 do 2 000 mm strojně s urovnáním dna do předepsaného profilu a spádu v hornině třídy těžitelnosti I skupiny 3 přes 20 do 50 m3</t>
  </si>
  <si>
    <t>https://podminky.urs.cz/item/CS_URS_2024_01/132251252</t>
  </si>
  <si>
    <t>"vsakovací jímka - viz. C.1.2.6." 3,0*1,0*2,0</t>
  </si>
  <si>
    <t>"prahy TP - viz. C.1.2.5." 2*4,2*0,9*0,7</t>
  </si>
  <si>
    <t>"čela TP - viz. C.1.2.5." 2*4,75*1,3*1,3</t>
  </si>
  <si>
    <t>"trubka TP - viz. C.1.2.5." 6,5*1,56*1,15</t>
  </si>
  <si>
    <t>7</t>
  </si>
  <si>
    <t>139001101</t>
  </si>
  <si>
    <t>Příplatek za ztížení vykopávky v blízkosti podzemního vedení</t>
  </si>
  <si>
    <t>-1004269783</t>
  </si>
  <si>
    <t>Příplatek k cenám hloubených vykopávek za ztížení vykopávky v blízkosti podzemního vedení nebo výbušnin pro jakoukoliv třídu horniny</t>
  </si>
  <si>
    <t>https://podminky.urs.cz/item/CS_URS_2024_01/139001101</t>
  </si>
  <si>
    <t>"křížení potrubí DN 200 s plynovodem PE 63 - viz. Podrobná situace C.1.2.1." 1,1*0,8*0,9</t>
  </si>
  <si>
    <t>"souběh potrubí DN 200 s plynovodem PE 225 - viz. Podrobná situace C.1.2.1." 14,0*0,8*0,9</t>
  </si>
  <si>
    <t>8</t>
  </si>
  <si>
    <t>162251102</t>
  </si>
  <si>
    <t>Vodorovné přemístění přes 20 do 50 m výkopku/sypaniny z horniny třídy těžitelnosti I skupiny 1 až 3</t>
  </si>
  <si>
    <t>-977149780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</si>
  <si>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</si>
  <si>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https://podminky.urs.cz/item/CS_URS_2024_01/162251102</t>
  </si>
  <si>
    <t>"přesun zeminy na násyp" 28,5</t>
  </si>
  <si>
    <t>9</t>
  </si>
  <si>
    <t>162751117</t>
  </si>
  <si>
    <t>Vodorovné přemístění přes 9 000 do 10000 m výkopku/sypaniny z horniny třídy těžitelnosti I skupiny 1 až 3</t>
  </si>
  <si>
    <t>296014330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</si>
  <si>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</si>
  <si>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</si>
  <si>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"přebytečná zemina" 1459,0+12,1+291,3+39,0-(28,5+23,2)</t>
  </si>
  <si>
    <t>10</t>
  </si>
  <si>
    <t>162751119</t>
  </si>
  <si>
    <t>Příplatek k vodorovnému přemístění výkopku/sypaniny z horniny třídy těžitelnosti I skupiny 1 až 3 ZKD 1000 m přes 10000 m</t>
  </si>
  <si>
    <t>-684774089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</si>
  <si>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</si>
  <si>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</si>
  <si>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4*1749,7</t>
  </si>
  <si>
    <t>11</t>
  </si>
  <si>
    <t>167151101</t>
  </si>
  <si>
    <t>Nakládání výkopku z hornin třídy těžitelnosti I skupiny 1 až 3 do 100 m3</t>
  </si>
  <si>
    <t>159631303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</si>
  <si>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</si>
  <si>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</si>
  <si>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"přebytečná zemina" 12,1+39,0-23,2</t>
  </si>
  <si>
    <t>171151131</t>
  </si>
  <si>
    <t>Uložení sypaniny z hornin nesoudržných a soudržných střídavě do násypů zhutněných strojně</t>
  </si>
  <si>
    <t>254656687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</si>
  <si>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</si>
  <si>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</si>
  <si>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"viz. Tabulka kubatur C.1.2.10." 28,5</t>
  </si>
  <si>
    <t>13</t>
  </si>
  <si>
    <t>171201231</t>
  </si>
  <si>
    <t>Poplatek za uložení zeminy a kamení na recyklační skládce (skládkovné) kód odpadu 17 05 04</t>
  </si>
  <si>
    <t>t</t>
  </si>
  <si>
    <t>1705741765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</si>
  <si>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</si>
  <si>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</si>
  <si>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"přebytečná zemina" 1749,7*1,8</t>
  </si>
  <si>
    <t>14</t>
  </si>
  <si>
    <t>171251201</t>
  </si>
  <si>
    <t>Uložení sypaniny na skládky nebo meziskládky</t>
  </si>
  <si>
    <t>457351273</t>
  </si>
  <si>
    <t>Uložení sypaniny na skládky nebo meziskládky bez hutnění s upravením uložené sypaniny do předepsaného tvaru</t>
  </si>
  <si>
    <t>https://podminky.urs.cz/item/CS_URS_2024_01/171251201</t>
  </si>
  <si>
    <t>"přebytečná zemina" 1749,7</t>
  </si>
  <si>
    <t>15</t>
  </si>
  <si>
    <t>174151101</t>
  </si>
  <si>
    <t>Zásyp jam, šachet rýh nebo kolem objektů sypaninou se zhutněním</t>
  </si>
  <si>
    <t>-289141662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</si>
  <si>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</si>
  <si>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</si>
  <si>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"vsakovací jímka - viz. C.1.2.6. (zemina)" 3,0*1,0*1,0</t>
  </si>
  <si>
    <t>"křížení s VTL plynovodem - viz. C.1.2.9." 2,0*3,0*0,2</t>
  </si>
  <si>
    <t>"potrubí DN 200 na ZÚ (vyústění drenáže do UV) - viz. Podrobná situace C.1.2.1." 14,0*(0,8*0,9-(0,46*0,2+3,14*0,2*0,2/2))</t>
  </si>
  <si>
    <t>"drenážní šachty" 2*(1,35*1,35*0,5-3,14*0,375*0,375*0,5)</t>
  </si>
  <si>
    <t>"prahy TP - viz. C.1.2.5." 2*4,2*0,6*0,7</t>
  </si>
  <si>
    <t>"čela TP - viz. C.1.2.5." 2*4,75*0,2*0,6</t>
  </si>
  <si>
    <t>"trubka TP - viz. C.1.2.5." 6,5*(1,56*1,15-(0,96*0,65+3,14*0,5*0,5/2))</t>
  </si>
  <si>
    <t>16</t>
  </si>
  <si>
    <t>181951112</t>
  </si>
  <si>
    <t>Úprava pláně v hornině třídy těžitelnosti I skupiny 1 až 3 se zhutněním strojně</t>
  </si>
  <si>
    <t>-2648472</t>
  </si>
  <si>
    <t>Úprava pláně vyrovnáním výškových rozdílů strojně v hornině třídy těžitelnosti I, skupiny 1 až 3 se zhutněním</t>
  </si>
  <si>
    <t>https://podminky.urs.cz/item/CS_URS_2024_01/181951112</t>
  </si>
  <si>
    <t>"viz. Tabulka kubatur C.1.2.10." 6356,0</t>
  </si>
  <si>
    <t>"přípočty - viz. Podrobná situace C.1.2.1." 16,7+57,1+45,2+13,2</t>
  </si>
  <si>
    <t>17</t>
  </si>
  <si>
    <t>182251101</t>
  </si>
  <si>
    <t>Svahování násypů strojně</t>
  </si>
  <si>
    <t>-1520199647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</si>
  <si>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</si>
  <si>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</si>
  <si>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"viz. Tabulka kubatur C.1.2.10." 1097,0</t>
  </si>
  <si>
    <t>Zakládání</t>
  </si>
  <si>
    <t>18</t>
  </si>
  <si>
    <t>211531111</t>
  </si>
  <si>
    <t>Výplň odvodňovacích žeber nebo trativodů kamenivem hrubým drceným frakce 16 až 63 mm</t>
  </si>
  <si>
    <t>1112406862</t>
  </si>
  <si>
    <t>Výplň kamenivem do rýh odvodňovacích žeber nebo trativodů bez zhutnění, s úpravou povrchu výplně kamenivem hrubým drceným frakce 16 až 63 mm</t>
  </si>
  <si>
    <t>https://podminky.urs.cz/item/CS_URS_2024_01/211531111</t>
  </si>
  <si>
    <t>P</t>
  </si>
  <si>
    <t>Poznámka k položce:_x000D_
- kamenivo fr. 32-63 mm</t>
  </si>
  <si>
    <t>"vsakovací jímka - viz. C.1.2.6." 3,0*1,0*1,0</t>
  </si>
  <si>
    <t>19</t>
  </si>
  <si>
    <t>211561111</t>
  </si>
  <si>
    <t>Výplň odvodňovacích žeber nebo trativodů kamenivem hrubým drceným frakce 4 až 16 mm</t>
  </si>
  <si>
    <t>842871626</t>
  </si>
  <si>
    <t>Výplň kamenivem do rýh odvodňovacích žeber nebo trativodů bez zhutnění, s úpravou povrchu výplně kamenivem hrubým drceným frakce 4 až 16 mm</t>
  </si>
  <si>
    <t>https://podminky.urs.cz/item/CS_URS_2024_01/211561111</t>
  </si>
  <si>
    <t>20</t>
  </si>
  <si>
    <t>211971121</t>
  </si>
  <si>
    <t>Zřízení opláštění žeber nebo trativodů geotextilií v rýze nebo zářezu sklonu přes 1:2 š do 2,5 m</t>
  </si>
  <si>
    <t>-1343628140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</si>
  <si>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</si>
  <si>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</si>
  <si>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"vsakovací jímka" (3,0+1,0)*2*1,0+3,0*1,0*2</t>
  </si>
  <si>
    <t>M</t>
  </si>
  <si>
    <t>69311068</t>
  </si>
  <si>
    <t>geotextilie netkaná separační, ochranná, filtrační, drenážní PP 300g/m2</t>
  </si>
  <si>
    <t>653434771</t>
  </si>
  <si>
    <t>14*1,1845 'Přepočtené koeficientem množství</t>
  </si>
  <si>
    <t>22</t>
  </si>
  <si>
    <t>212755214</t>
  </si>
  <si>
    <t>Trativody z drenážních trubek plastových flexibilních D 100 mm bez lože</t>
  </si>
  <si>
    <t>m</t>
  </si>
  <si>
    <t>453950003</t>
  </si>
  <si>
    <t>Trativody bez lože z drenážních trubek plastových flexibilních D 100 mm</t>
  </si>
  <si>
    <t>https://podminky.urs.cz/item/CS_URS_2024_01/212755214</t>
  </si>
  <si>
    <t>"drenáž - viz. Podrobná situace C.1.2.1." 702+334+181+38+108</t>
  </si>
  <si>
    <t>23</t>
  </si>
  <si>
    <t>213311141</t>
  </si>
  <si>
    <t>Polštáře zhutněné pod základy ze štěrkopísku tříděného</t>
  </si>
  <si>
    <t>-1990704858</t>
  </si>
  <si>
    <t>https://podminky.urs.cz/item/CS_URS_2024_01/213311141</t>
  </si>
  <si>
    <t>"prahy TP - viz. C.1.2.5." 2*4,2*0,3*0,1</t>
  </si>
  <si>
    <t>"čela TP - viz. C.1.2.5." 2*4,75*0,7*0,1</t>
  </si>
  <si>
    <t>24</t>
  </si>
  <si>
    <t>270210233</t>
  </si>
  <si>
    <t>Zdivo základové z lomového kamene rubové se zatřením spár na maltu MC 25</t>
  </si>
  <si>
    <t>1411871978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</si>
  <si>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</si>
  <si>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https://podminky.urs.cz/item/CS_URS_2024_01/270210233</t>
  </si>
  <si>
    <t>"čela TP - viz. C.1.2.5." 2*4,75*0,7*0,6</t>
  </si>
  <si>
    <t>Svislé a kompletní konstrukce</t>
  </si>
  <si>
    <t>25</t>
  </si>
  <si>
    <t>317321118</t>
  </si>
  <si>
    <t>Mostní římsy ze ŽB C 30/37</t>
  </si>
  <si>
    <t>954004090</t>
  </si>
  <si>
    <t>Římsy ze železového betonu C 30/37</t>
  </si>
  <si>
    <t>https://podminky.urs.cz/item/CS_URS_2024_01/317321118</t>
  </si>
  <si>
    <t>"čela TP - viz. C.1.2.5." 2*4,75*0,45*0,1</t>
  </si>
  <si>
    <t>26</t>
  </si>
  <si>
    <t>317321191</t>
  </si>
  <si>
    <t>Příplatek k mostním římsám ze ŽB za betonáž malého rozsahu do 25 m3</t>
  </si>
  <si>
    <t>-638328505</t>
  </si>
  <si>
    <t>Římsy ze železového betonu Příplatek k cenám za betonáž malého rozsahu do 25 m3</t>
  </si>
  <si>
    <t>https://podminky.urs.cz/item/CS_URS_2024_01/317321191</t>
  </si>
  <si>
    <t>27</t>
  </si>
  <si>
    <t>317353121</t>
  </si>
  <si>
    <t>Bednění mostních říms všech tvarů - zřízení</t>
  </si>
  <si>
    <t>-1623271924</t>
  </si>
  <si>
    <t>Bednění mostní římsy zřízení všech tvarů</t>
  </si>
  <si>
    <t>https://podminky.urs.cz/item/CS_URS_2024_01/317353121</t>
  </si>
  <si>
    <t>"čela TP - viz. C.1.2.5." 2*(4,75+0,45)*2*0,1</t>
  </si>
  <si>
    <t>28</t>
  </si>
  <si>
    <t>317353221</t>
  </si>
  <si>
    <t>Bednění mostních říms všech tvarů - odstranění</t>
  </si>
  <si>
    <t>183959558</t>
  </si>
  <si>
    <t>Bednění mostní římsy odstranění všech tvarů</t>
  </si>
  <si>
    <t>https://podminky.urs.cz/item/CS_URS_2024_01/317353221</t>
  </si>
  <si>
    <t>29</t>
  </si>
  <si>
    <t>317361116</t>
  </si>
  <si>
    <t>Výztuž mostních říms z betonářské oceli 10 505</t>
  </si>
  <si>
    <t>1579020090</t>
  </si>
  <si>
    <t>Výztuž mostních železobetonových říms z betonářské oceli 10 505 (R) nebo BSt 500</t>
  </si>
  <si>
    <t>https://podminky.urs.cz/item/CS_URS_2024_01/317361116</t>
  </si>
  <si>
    <t>"čela TP - viz. C.1.2.5." 21,8*0,001</t>
  </si>
  <si>
    <t>30</t>
  </si>
  <si>
    <t>321213345</t>
  </si>
  <si>
    <t>Zdivo nadzákladové z lomového kamene vodních staveb obkladní s vyspárováním</t>
  </si>
  <si>
    <t>-367703146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</si>
  <si>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</si>
  <si>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https://podminky.urs.cz/item/CS_URS_2024_01/321213345</t>
  </si>
  <si>
    <t>"čela TP - viz. C.1.2.5." 2*(4,75*0,5*1,15-3,14*0,35*0,35)</t>
  </si>
  <si>
    <t>Vodorovné konstrukce</t>
  </si>
  <si>
    <t>31</t>
  </si>
  <si>
    <t>451313511</t>
  </si>
  <si>
    <t>Podkladní vrstva z betonu prostého se zvýšenými nároky na prostředí pod dlažbu tl do 100 mm</t>
  </si>
  <si>
    <t>-1772988828</t>
  </si>
  <si>
    <t>Podkladní vrstva z betonu prostého pod dlažbu se zvýšenými nároky na prostředí tl. do 100 mm</t>
  </si>
  <si>
    <t>https://podminky.urs.cz/item/CS_URS_2024_01/451313511</t>
  </si>
  <si>
    <t>"předpolí TP - viz. C.1.2.5." 2*(1,5*3,3+0,2*2,9)</t>
  </si>
  <si>
    <t>32</t>
  </si>
  <si>
    <t>452311161</t>
  </si>
  <si>
    <t>Podkladní desky z betonu prostého bez zvýšených nároků na prostředí tř. C 25/30 otevřený výkop</t>
  </si>
  <si>
    <t>2024331854</t>
  </si>
  <si>
    <t>Podkladní a zajišťovací konstrukce z betonu prostého v otevřeném výkopu bez zvýšených nároků na prostředí desky pod potrubí, stoky a drobné objekty z betonu tř. C 25/30</t>
  </si>
  <si>
    <t>https://podminky.urs.cz/item/CS_URS_2024_01/452311161</t>
  </si>
  <si>
    <t>"potrubí DN 200 na ZÚ (vyústění drenáže do UV) - viz. Podrobná situace C.1.2.1." 14,0*0,5*0,1</t>
  </si>
  <si>
    <t>33</t>
  </si>
  <si>
    <t>452318510</t>
  </si>
  <si>
    <t>Zajišťovací práh z betonu prostého se zvýšenými nároky na prostředí</t>
  </si>
  <si>
    <t>-1119245226</t>
  </si>
  <si>
    <t>Zajišťovací práh z betonu prostého se zvýšenými nároky na prostředí na dně a ve svahu melioračních kanálů s patkami nebo bez patek</t>
  </si>
  <si>
    <t>https://podminky.urs.cz/item/CS_URS_2024_01/452318510</t>
  </si>
  <si>
    <t>Poznámka k položce:_x000D_
V cenách jsou započteny i náklady na bednění a odbednění.</t>
  </si>
  <si>
    <t>"prahy TP - viz. C.1.2.5." 2*4,2*0,3*0,6</t>
  </si>
  <si>
    <t>34</t>
  </si>
  <si>
    <t>452351111</t>
  </si>
  <si>
    <t>Bednění podkladních desek nebo sedlového lože pod potrubí, stoky a drobné objekty otevřený výkop zřízení</t>
  </si>
  <si>
    <t>14252219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</si>
  <si>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</si>
  <si>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</si>
  <si>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"potrubí DN 200 na ZÚ (vyústění drenáže do UV) - viz. Podrobná situace C.1.2.1." 14,0*0,1*2</t>
  </si>
  <si>
    <t>35</t>
  </si>
  <si>
    <t>452351112</t>
  </si>
  <si>
    <t>Bednění podkladních desek nebo sedlového lože pod potrubí, stoky a drobné objekty otevřený výkop odstranění</t>
  </si>
  <si>
    <t>552338447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</si>
  <si>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</si>
  <si>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</si>
  <si>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36</t>
  </si>
  <si>
    <t>465513227</t>
  </si>
  <si>
    <t>Dlažba z lomového kamene na cementovou maltu s vyspárováním tl 250 mm pro hráze</t>
  </si>
  <si>
    <t>1042891690</t>
  </si>
  <si>
    <t>Dlažba z lomového kamene lomařsky upraveného na cementovou maltu, s vyspárováním cementovou maltou, tl. kamene 250 mm</t>
  </si>
  <si>
    <t>https://podminky.urs.cz/item/CS_URS_2024_01/465513227</t>
  </si>
  <si>
    <t>Komunikace pozemní</t>
  </si>
  <si>
    <t>37</t>
  </si>
  <si>
    <t>561031121</t>
  </si>
  <si>
    <t>Zřízení podkladu ze zeminy upravené vápnem, cementem, směsnými pojivy tl přes 200 do 250 mm pl přes 1000 do 5000 m2</t>
  </si>
  <si>
    <t>-1868657071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</si>
  <si>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200 do 250 mm</t>
  </si>
  <si>
    <t>https://podminky.urs.cz/item/CS_URS_2024_01/561031121</t>
  </si>
  <si>
    <t>"KM 0,987-1,367 - viz. Vzorový př. řez C.1.2.4." 1816,4</t>
  </si>
  <si>
    <t>"přípočty - viz. Podrobná situace C.1.2.1." 45,2+13,2</t>
  </si>
  <si>
    <t>38</t>
  </si>
  <si>
    <t>58530170</t>
  </si>
  <si>
    <t>vápno nehašené CL 90-Q pro úpravu zemin standardní</t>
  </si>
  <si>
    <t>2107913782</t>
  </si>
  <si>
    <t>"14,7 kg/m2" 1874,8*14,7*0,001</t>
  </si>
  <si>
    <t>39</t>
  </si>
  <si>
    <t>564211012</t>
  </si>
  <si>
    <t>Podklad nebo podsyp ze štěrkopísku ŠP plochy do 100 m2 tl 60 mm</t>
  </si>
  <si>
    <t>-1065558048</t>
  </si>
  <si>
    <t>Podklad nebo podsyp ze štěrkopísku ŠP s rozprostřením, vlhčením a zhutněním plochy jednotlivě do 100 m2, po zhutnění tl. 60 mm</t>
  </si>
  <si>
    <t>https://podminky.urs.cz/item/CS_URS_2024_01/564211012</t>
  </si>
  <si>
    <t>"křížení VTL plynovodu - viz. C.1.2.9." 7,0*3,0</t>
  </si>
  <si>
    <t>40</t>
  </si>
  <si>
    <t>564261111</t>
  </si>
  <si>
    <t>Podklad nebo podsyp ze štěrkopísku ŠP plochy přes 100 m2 tl 200 mm</t>
  </si>
  <si>
    <t>209663198</t>
  </si>
  <si>
    <t>Podklad nebo podsyp ze štěrkopísku ŠP s rozprostřením, vlhčením a zhutněním plochy přes 100 m2, po zhutnění tl. 200 mm</t>
  </si>
  <si>
    <t>https://podminky.urs.cz/item/CS_URS_2024_01/564261111</t>
  </si>
  <si>
    <t>"KM 0,111-1,367 - viz. Vzorový př. řez C.1.2.4." 1256,0*5,23</t>
  </si>
  <si>
    <t>"přípočty - viz. Podrobná situace C.1.2.1." 57,1+45,2+13,2</t>
  </si>
  <si>
    <t>41</t>
  </si>
  <si>
    <t>564730111</t>
  </si>
  <si>
    <t>Podklad z kameniva hrubého drceného vel. 16-32 mm plochy přes 100 m2 tl 100 mm</t>
  </si>
  <si>
    <t>-1244884810</t>
  </si>
  <si>
    <t>Podklad nebo kryt z kameniva hrubého drceného vel. 16-32 mm s rozprostřením a zhutněním plochy přes 100 m2, po zhutnění tl. 100 mm</t>
  </si>
  <si>
    <t>https://podminky.urs.cz/item/CS_URS_2024_01/564730111</t>
  </si>
  <si>
    <t>"KM 0,000-0,111 - viz. Vzorový př. řez C.1.2.4." 111,0*4,4</t>
  </si>
  <si>
    <t>"přípočty - viz. Podrobná situace C.1.2.1." 16,7</t>
  </si>
  <si>
    <t>42</t>
  </si>
  <si>
    <t>564761111</t>
  </si>
  <si>
    <t>Podklad z kameniva hrubého drceného vel. 32-63 mm plochy přes 100 m2 tl 200 mm</t>
  </si>
  <si>
    <t>-193172979</t>
  </si>
  <si>
    <t>Podklad nebo kryt z kameniva hrubého drceného vel. 32-63 mm s rozprostřením a zhutněním plochy přes 100 m2, po zhutnění tl. 200 mm</t>
  </si>
  <si>
    <t>https://podminky.urs.cz/item/CS_URS_2024_01/564761111</t>
  </si>
  <si>
    <t>"KM 0,111-1,367 - viz. Vzorový př. řez C.1.2.4." 1256,0*4,57</t>
  </si>
  <si>
    <t>43</t>
  </si>
  <si>
    <t>564831111</t>
  </si>
  <si>
    <t>Podklad ze štěrkodrtě ŠD plochy přes 100 m2 tl 100 mm</t>
  </si>
  <si>
    <t>-418240700</t>
  </si>
  <si>
    <t>Podklad ze štěrkodrti ŠD s rozprostřením a zhutněním plochy přes 100 m2, po zhutnění tl. 100 mm</t>
  </si>
  <si>
    <t>https://podminky.urs.cz/item/CS_URS_2024_01/564831111</t>
  </si>
  <si>
    <t>Poznámka k položce:_x000D_
- frakce 0-16 mm</t>
  </si>
  <si>
    <t>"KM 0,000-0,111 - viz. Vzorový př. řez C.1.2.4." 111,0*4,1</t>
  </si>
  <si>
    <t>44</t>
  </si>
  <si>
    <t>565135121</t>
  </si>
  <si>
    <t>Asfaltový beton vrstva podkladní ACP 16 (obalované kamenivo OKS) tl 50 mm š přes 3 m</t>
  </si>
  <si>
    <t>-1615553855</t>
  </si>
  <si>
    <t>Asfaltový beton vrstva podkladní ACP 16 (obalované kamenivo střednězrnné - OKS) s rozprostřením a zhutněním v pruhu šířky přes 3 m, po zhutnění tl. 50 mm</t>
  </si>
  <si>
    <t>https://podminky.urs.cz/item/CS_URS_2024_01/565135121</t>
  </si>
  <si>
    <t>"KM 0,111-1,367 - viz. Vzorový př. řez C.1.2.4." 1256,0*3,2</t>
  </si>
  <si>
    <t>45</t>
  </si>
  <si>
    <t>569821112</t>
  </si>
  <si>
    <t>Zpevnění krajnic štěrkodrtí tl 90 mm</t>
  </si>
  <si>
    <t>562157074</t>
  </si>
  <si>
    <t>Zpevnění krajnic nebo komunikací pro pěší s rozprostřením a zhutněním, po zhutnění štěrkodrtí tl. 90 mm</t>
  </si>
  <si>
    <t>https://podminky.urs.cz/item/CS_URS_2024_01/569821112</t>
  </si>
  <si>
    <t>"KM 0,111-1,367 - viz. Vzorový př. řez C.1.2.4." 1256,0*0,5*2</t>
  </si>
  <si>
    <t>46</t>
  </si>
  <si>
    <t>573211109</t>
  </si>
  <si>
    <t>Postřik živičný spojovací z asfaltu v množství 0,50 kg/m2</t>
  </si>
  <si>
    <t>-2133639264</t>
  </si>
  <si>
    <t>Postřik spojovací PS bez posypu kamenivem z asfaltu silničního, v množství 0,50 kg/m2</t>
  </si>
  <si>
    <t>https://podminky.urs.cz/item/CS_URS_2024_01/573211109</t>
  </si>
  <si>
    <t>"KM 0,111-1,367 - viz. Vzorový př. řez C.1.2.4." 1256,0*(3,27+3,12)</t>
  </si>
  <si>
    <t>"přípočty - viz. Podrobná situace C.1.2.1." (57,1+45,2+13,2)*2</t>
  </si>
  <si>
    <t>47</t>
  </si>
  <si>
    <t>577134221</t>
  </si>
  <si>
    <t>Asfaltový beton vrstva obrusná ACO 11 (ABS) tř. II tl 40 mm š přes 3 m z nemodifikovaného asfaltu</t>
  </si>
  <si>
    <t>1485097510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</si>
  <si>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</si>
  <si>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</si>
  <si>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"KM 0,111-1,367 - viz. Vzorový př. řez C.1.2.4." 1256,0*3,06</t>
  </si>
  <si>
    <t>48</t>
  </si>
  <si>
    <t>584121109</t>
  </si>
  <si>
    <t>Osazení silničních dílců z ŽB do lože z kameniva těženého tl 40 mm plochy do 50 m2</t>
  </si>
  <si>
    <t>2040966133</t>
  </si>
  <si>
    <t>Osazení silničních dílců ze železového betonu s podkladem z kameniva těženého do tl. 40 mm jakéhokoliv druhu a velikosti, na plochu jednotlivě přes 15 do 50 m2</t>
  </si>
  <si>
    <t>https://podminky.urs.cz/item/CS_URS_2024_01/584121109</t>
  </si>
  <si>
    <t>49</t>
  </si>
  <si>
    <t>59381009</t>
  </si>
  <si>
    <t>panel silniční 3,00x1,00x0,15m</t>
  </si>
  <si>
    <t>kus</t>
  </si>
  <si>
    <t>-502922707</t>
  </si>
  <si>
    <t>50</t>
  </si>
  <si>
    <t>599142111</t>
  </si>
  <si>
    <t>Úprava zálivky dilatačních nebo pracovních spár v cementobetonovém krytu hl do 40 mm š přes 20 do 40 mm</t>
  </si>
  <si>
    <t>-1471011694</t>
  </si>
  <si>
    <t>Úprava zálivky dilatačních nebo pracovních spár v cementobetonovém krytu, hloubky do 40 mm, šířky přes 20 do 40 mm</t>
  </si>
  <si>
    <t>https://podminky.urs.cz/item/CS_URS_2024_01/599142111</t>
  </si>
  <si>
    <t>"KÚ" 10,5</t>
  </si>
  <si>
    <t>Trubní vedení</t>
  </si>
  <si>
    <t>51</t>
  </si>
  <si>
    <t>871353121</t>
  </si>
  <si>
    <t>Montáž kanalizačního potrubí hladkého plnostěnného SN 8 z PVC-U DN 200</t>
  </si>
  <si>
    <t>916872020</t>
  </si>
  <si>
    <t>Montáž kanalizačního potrubí z tvrdého PVC-U hladkého plnostěnného tuhost SN 8 DN 200</t>
  </si>
  <si>
    <t>https://podminky.urs.cz/item/CS_URS_2024_01/871353121</t>
  </si>
  <si>
    <t>"potrubí DN 200 na ZÚ (vyústění drenáže do UV) - viz. Podrobná situace C.1.2.1." 14,0</t>
  </si>
  <si>
    <t>52</t>
  </si>
  <si>
    <t>28611169</t>
  </si>
  <si>
    <t>trubka kanalizační PVC-U plnostěnná jednovrstvá DN 200x5000mm SN8</t>
  </si>
  <si>
    <t>-523651553</t>
  </si>
  <si>
    <t>14*1,03 'Přepočtené koeficientem množství</t>
  </si>
  <si>
    <t>53</t>
  </si>
  <si>
    <t>895111121</t>
  </si>
  <si>
    <t>Drenážní šachtice normální z betonových dílců DN 600 mm hloubky do 1 m</t>
  </si>
  <si>
    <t>1917111667</t>
  </si>
  <si>
    <t>https://podminky.urs.cz/item/CS_URS_2024_01/895111121</t>
  </si>
  <si>
    <t>54</t>
  </si>
  <si>
    <t>895641111</t>
  </si>
  <si>
    <t>Zřízení drenážní vyústě z betonových prefabrikátů dvoudílné</t>
  </si>
  <si>
    <t>-275418791</t>
  </si>
  <si>
    <t>Zřízení drenážní výustě typové z betonových prefabrikovaných dílců dvoudílné</t>
  </si>
  <si>
    <t>https://podminky.urs.cz/item/CS_URS_2024_01/895641111</t>
  </si>
  <si>
    <t>"viz. Podrobná situace C.1.2.1." 2</t>
  </si>
  <si>
    <t>55</t>
  </si>
  <si>
    <t>59299014-R</t>
  </si>
  <si>
    <t>Drenážní výusť prefabrikovaná</t>
  </si>
  <si>
    <t>ks</t>
  </si>
  <si>
    <t>-319389947</t>
  </si>
  <si>
    <t>56</t>
  </si>
  <si>
    <t>899623171</t>
  </si>
  <si>
    <t>Obetonování potrubí nebo zdiva stok betonem prostým tř. C 25/30 v otevřeném výkopu</t>
  </si>
  <si>
    <t>1500903175</t>
  </si>
  <si>
    <t>Obetonování potrubí nebo zdiva stok betonem prostým v otevřeném výkopu, betonem tř. C 25/30</t>
  </si>
  <si>
    <t>https://podminky.urs.cz/item/CS_URS_2024_01/899623171</t>
  </si>
  <si>
    <t>"potrubí DN 200 na ZÚ (vyústění drenáže do UV) - viz. Podrobná situace C.1.2.1." 14,0*(0,46*0,2+3,14*0,2*0,2/2-3,14*0,1*0,1)</t>
  </si>
  <si>
    <t>57</t>
  </si>
  <si>
    <t>899643121</t>
  </si>
  <si>
    <t>Bednění pro obetonování potrubí otevřený výkop zřízení</t>
  </si>
  <si>
    <t>-135677591</t>
  </si>
  <si>
    <t>Bednění pro obetonování potrubí v otevřeném výkopu zřízení</t>
  </si>
  <si>
    <t>https://podminky.urs.cz/item/CS_URS_2024_01/899643121</t>
  </si>
  <si>
    <t>"potrubí DN 200 na ZÚ (vyústění drenáže do UV) - viz. Podrobná situace C.1.2.1." 14,0*0,35*2</t>
  </si>
  <si>
    <t>58</t>
  </si>
  <si>
    <t>899643122</t>
  </si>
  <si>
    <t>Bednění pro obetonování potrubí otevřený výkop odstranění</t>
  </si>
  <si>
    <t>-885871151</t>
  </si>
  <si>
    <t>Bednění pro obetonování potrubí v otevřeném výkopu odstranění</t>
  </si>
  <si>
    <t>https://podminky.urs.cz/item/CS_URS_2024_01/899643122</t>
  </si>
  <si>
    <t>59</t>
  </si>
  <si>
    <t>899999010-R</t>
  </si>
  <si>
    <t>Vyústění potrubí do uliční vpusti</t>
  </si>
  <si>
    <t>-1087773976</t>
  </si>
  <si>
    <t>Poznámka k položce:_x000D_
Cena zahrnuje vyvrtání otvoru do uliční vpusti, zaústění potrubí DN 200 a utěsnění otvoru.</t>
  </si>
  <si>
    <t>Ostatní konstrukce a práce, bourání</t>
  </si>
  <si>
    <t>60</t>
  </si>
  <si>
    <t>912211111</t>
  </si>
  <si>
    <t>Montáž směrového sloupku silničního plastového prosté uložení bez betonového základu</t>
  </si>
  <si>
    <t>-818843022</t>
  </si>
  <si>
    <t>Montáž směrového sloupku plastového s odrazkou prostým uložením bez betonového základu silničního</t>
  </si>
  <si>
    <t>https://podminky.urs.cz/item/CS_URS_2024_01/912211111</t>
  </si>
  <si>
    <t>"viz. A.5.4." 2</t>
  </si>
  <si>
    <t>61</t>
  </si>
  <si>
    <t>40445158</t>
  </si>
  <si>
    <t>sloupek směrový silniční plastový 1,2m</t>
  </si>
  <si>
    <t>-1848047227</t>
  </si>
  <si>
    <t>62</t>
  </si>
  <si>
    <t>914111111</t>
  </si>
  <si>
    <t>Montáž svislé dopravní značky do velikosti 1 m2 objímkami na sloupek nebo konzolu</t>
  </si>
  <si>
    <t>-154415306</t>
  </si>
  <si>
    <t>Montáž svislé dopravní značky základní velikosti do 1 m2 objímkami na sloupky nebo konzoly</t>
  </si>
  <si>
    <t>https://podminky.urs.cz/item/CS_URS_2024_01/914111111</t>
  </si>
  <si>
    <t>"viz. Podrobná situace C.1.2.1. (na jednom sloupku)" 3</t>
  </si>
  <si>
    <t>"viz. A.5.4." 1</t>
  </si>
  <si>
    <t>63</t>
  </si>
  <si>
    <t>40445619</t>
  </si>
  <si>
    <t>zákazové, příkazové dopravní značky B1-B34, C1-15 500mm</t>
  </si>
  <si>
    <t>-666664851</t>
  </si>
  <si>
    <t>"B20a+B11" 2</t>
  </si>
  <si>
    <t>64</t>
  </si>
  <si>
    <t>40445608</t>
  </si>
  <si>
    <t>značky upravující přednost P1, P4 700mm</t>
  </si>
  <si>
    <t>823036347</t>
  </si>
  <si>
    <t>65</t>
  </si>
  <si>
    <t>40445650</t>
  </si>
  <si>
    <t>dodatkové tabulky E7, E12, E13 500x300mm</t>
  </si>
  <si>
    <t>-6064232</t>
  </si>
  <si>
    <t>66</t>
  </si>
  <si>
    <t>914511111</t>
  </si>
  <si>
    <t>Montáž sloupku dopravních značek délky do 3,5 m s betonovým základem</t>
  </si>
  <si>
    <t>2129444111</t>
  </si>
  <si>
    <t>Montáž sloupku dopravních značek délky do 3,5 m do betonového základu</t>
  </si>
  <si>
    <t>https://podminky.urs.cz/item/CS_URS_2024_01/914511111</t>
  </si>
  <si>
    <t>67</t>
  </si>
  <si>
    <t>40445225</t>
  </si>
  <si>
    <t>sloupek pro dopravní značku Zn D 60mm v 3,5m</t>
  </si>
  <si>
    <t>1100279378</t>
  </si>
  <si>
    <t>68</t>
  </si>
  <si>
    <t>915111121</t>
  </si>
  <si>
    <t>Vodorovné dopravní značení dělící čáry přerušované š 125 mm základní bílá barva</t>
  </si>
  <si>
    <t>-371739085</t>
  </si>
  <si>
    <t>Vodorovné dopravní značení stříkané barvou dělící čára šířky 125 mm přerušovaná bílá základní</t>
  </si>
  <si>
    <t>https://podminky.urs.cz/item/CS_URS_2024_01/915111121</t>
  </si>
  <si>
    <t>"ZÚ" 10,0</t>
  </si>
  <si>
    <t>69</t>
  </si>
  <si>
    <t>915611111</t>
  </si>
  <si>
    <t>Předznačení vodorovného liniového značení</t>
  </si>
  <si>
    <t>-726935471</t>
  </si>
  <si>
    <t>Předznačení pro vodorovné značení stříkané barvou nebo prováděné z nátěrových hmot liniové dělicí čáry, vodicí proužky</t>
  </si>
  <si>
    <t>https://podminky.urs.cz/item/CS_URS_2024_01/915611111</t>
  </si>
  <si>
    <t>70</t>
  </si>
  <si>
    <t>919521015</t>
  </si>
  <si>
    <t>Zřízení propustků z trub betonových DN 600</t>
  </si>
  <si>
    <t>803787080</t>
  </si>
  <si>
    <t>Zřízení propustků a hospodářských přejezdů z trub betonových a železobetonových do DN 600</t>
  </si>
  <si>
    <t>https://podminky.urs.cz/item/CS_URS_2024_01/919521015</t>
  </si>
  <si>
    <t>Poznámka k položce:_x000D_
V cenách jsou započteny i náklady na:_x000D_
a) podkladní vrstvu tl. 100 mm z drceného kameniva_x000D_
b) montáž potrubí na betonové pražce nebo silniční panely včetně dodávky podkladních prefabrikátů_x000D_
c) bednění a obetonování potrubí.</t>
  </si>
  <si>
    <t>"viz. Podrobná situace C.1.2.1." 7,5</t>
  </si>
  <si>
    <t>71</t>
  </si>
  <si>
    <t>59223023</t>
  </si>
  <si>
    <t>trouba betonová hrdlová DN 600</t>
  </si>
  <si>
    <t>-702638232</t>
  </si>
  <si>
    <t>7,5*1,02 'Přepočtené koeficientem množství</t>
  </si>
  <si>
    <t>72</t>
  </si>
  <si>
    <t>919735111</t>
  </si>
  <si>
    <t>Řezání stávajícího živičného krytu hl do 50 mm</t>
  </si>
  <si>
    <t>1878393912</t>
  </si>
  <si>
    <t>Řezání stávajícího živičného krytu nebo podkladu hloubky do 50 mm</t>
  </si>
  <si>
    <t>https://podminky.urs.cz/item/CS_URS_2024_01/919735111</t>
  </si>
  <si>
    <t>73</t>
  </si>
  <si>
    <t>961021311</t>
  </si>
  <si>
    <t>Bourání základů ze zdiva kamenného</t>
  </si>
  <si>
    <t>1605928014</t>
  </si>
  <si>
    <t>Bourání základů ze zdiva kamenného na jakoukoli maltu</t>
  </si>
  <si>
    <t>https://podminky.urs.cz/item/CS_URS_2024_01/961021311</t>
  </si>
  <si>
    <t>"čela propustku - viz. Podrobná situace C.1.2.1." 2*4,0*0,5*2,0</t>
  </si>
  <si>
    <t>74</t>
  </si>
  <si>
    <t>966008113</t>
  </si>
  <si>
    <t>Bourání trubního propustku DN přes 500 do 800</t>
  </si>
  <si>
    <t>-94957511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</si>
  <si>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</si>
  <si>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https://podminky.urs.cz/item/CS_URS_2024_01/966008113</t>
  </si>
  <si>
    <t>"TP DN 600 - viz. Podrobná situace C.1.2.1." 5,5</t>
  </si>
  <si>
    <t>997</t>
  </si>
  <si>
    <t>Přesun sutě</t>
  </si>
  <si>
    <t>75</t>
  </si>
  <si>
    <t>997013501</t>
  </si>
  <si>
    <t>Odvoz suti a vybouraných hmot na skládku nebo meziskládku do 1 km se složením</t>
  </si>
  <si>
    <t>-1452345936</t>
  </si>
  <si>
    <t>Odvoz suti a vybouraných hmot na skládku nebo meziskládku se složením, na vzdálenost do 1 km</t>
  </si>
  <si>
    <t>https://podminky.urs.cz/item/CS_URS_2024_01/997013501</t>
  </si>
  <si>
    <t>"kamenná čela propustku" 20,0</t>
  </si>
  <si>
    <t>76</t>
  </si>
  <si>
    <t>997013509</t>
  </si>
  <si>
    <t>Příplatek k odvozu suti a vybouraných hmot na skládku ZKD 1 km přes 1 km</t>
  </si>
  <si>
    <t>-320859620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</si>
  <si>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</si>
  <si>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</si>
  <si>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14*20,0</t>
  </si>
  <si>
    <t>77</t>
  </si>
  <si>
    <t>997013631</t>
  </si>
  <si>
    <t>Poplatek za uložení na skládce (skládkovné) stavebního odpadu směsného kód odpadu 17 09 04</t>
  </si>
  <si>
    <t>1734776964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</si>
  <si>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</si>
  <si>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</si>
  <si>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78</t>
  </si>
  <si>
    <t>997221571</t>
  </si>
  <si>
    <t>Vodorovná doprava vybouraných hmot do 1 km</t>
  </si>
  <si>
    <t>1682390231</t>
  </si>
  <si>
    <t>Vodorovná doprava vybouraných hmot bez naložení, ale se složením a s hrubým urovnáním na vzdálenost do 1 km</t>
  </si>
  <si>
    <t>https://podminky.urs.cz/item/CS_URS_2024_01/997221571</t>
  </si>
  <si>
    <t>"trubky z propustku" 11,303</t>
  </si>
  <si>
    <t>79</t>
  </si>
  <si>
    <t>997221579</t>
  </si>
  <si>
    <t>Příplatek ZKD 1 km u vodorovné dopravy vybouraných hmot</t>
  </si>
  <si>
    <t>1605651347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</si>
  <si>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</si>
  <si>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</si>
  <si>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14*11,303</t>
  </si>
  <si>
    <t>80</t>
  </si>
  <si>
    <t>997221615</t>
  </si>
  <si>
    <t>Poplatek za uložení na skládce (skládkovné) stavebního odpadu betonového kód odpadu 17 01 01</t>
  </si>
  <si>
    <t>429036400</t>
  </si>
  <si>
    <t>Poplatek za uložení stavebního odpadu na skládce (skládkovné) z prostého betonu zatříděného do Katalogu odpadů pod kódem 17 01 01</t>
  </si>
  <si>
    <t>https://podminky.urs.cz/item/CS_URS_2024_01/997221615</t>
  </si>
  <si>
    <t>998</t>
  </si>
  <si>
    <t>Přesun hmot</t>
  </si>
  <si>
    <t>81</t>
  </si>
  <si>
    <t>998225111</t>
  </si>
  <si>
    <t>Přesun hmot pro pozemní komunikace s krytem z kamene, monolitickým betonovým nebo živičným</t>
  </si>
  <si>
    <t>-1037727520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</si>
  <si>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</si>
  <si>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</si>
  <si>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82</t>
  </si>
  <si>
    <t>998225191</t>
  </si>
  <si>
    <t>Příplatek k přesunu hmot pro pozemní komunikace s krytem z kamene, živičným, betonovým do 1000 m</t>
  </si>
  <si>
    <t>1191205261</t>
  </si>
  <si>
    <t>Přesun hmot pro komunikace s krytem z kameniva, monolitickým betonovým nebo živičným Příplatek k ceně za zvětšený přesun přes vymezenou vodorovnou dopravní vzdálenost do 1000 m</t>
  </si>
  <si>
    <t>https://podminky.urs.cz/item/CS_URS_2024_01/998225191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</si>
  <si>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</si>
  <si>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</si>
  <si>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</si>
  <si>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</si>
  <si>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</si>
  <si>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</si>
  <si>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</si>
  <si>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</si>
  <si>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</si>
  <si>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</si>
  <si>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</si>
  <si>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</si>
  <si>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</si>
  <si>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 xml:space="preserve">Zřízení zařízení staveniště a jeho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</si>
  <si>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dočasných sjezdů, nájezdů, lávek přes výkopy. Zajištění výkopů zábradlím. Zřízení čistících zón před výjezdem z obvodu staveniště. Zajištění bezpečnosti práce a ochrany životního prostředí._x000D_
Povrchy, dotčené přístupem a dalším dočasným záborem (manipulační plochy), budou před zahájením stavby zdokumentovány a po dokončení stavebních prací uvedeny do původního stavu včetně obnovy původního travního porostu. Přístupy budou projednány a odsouhlaseny vlastníky dotčených pozemků.</t>
  </si>
  <si>
    <t>031002002</t>
  </si>
  <si>
    <t>Dopravní značení na staveništi</t>
  </si>
  <si>
    <t>-784178574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</si>
  <si>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stavby._x000D_
- částečná uzavírka místní komunikace Za Kolonkou</t>
  </si>
  <si>
    <t>031004000</t>
  </si>
  <si>
    <t>Práce v ochranném pásmu</t>
  </si>
  <si>
    <t>2016342533</t>
  </si>
  <si>
    <t>Poznámka k položce:_x000D_
Práce v ochranném pásmu nadzemního vedení ČEZ a lesa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</si>
  <si>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</si>
  <si>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</si>
  <si>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</si>
  <si>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</si>
  <si>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</si>
  <si>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1367 m</t>
  </si>
  <si>
    <t>090002000</t>
  </si>
  <si>
    <t xml:space="preserve">Zajištění ochrany a vytýčení podzemních inženýrských sítí </t>
  </si>
  <si>
    <t>1837000151</t>
  </si>
  <si>
    <t>Poznámka k položce:_x000D_
Zajištění ochrany a vytýčení podzemních inženýrských sítí uvedených v projektové dokumentaci dle podmínek z dokladové části projektu (např. kabel sdělovacího vedení Telefónica O2, kabel ČEZ, plynovod)
._x000D_
U křížení vodovodu v km 0,039 bude osazena trasovací tyč - 1 ks!</t>
  </si>
  <si>
    <t>091003000</t>
  </si>
  <si>
    <t xml:space="preserve">Geodetické práce po výstavbě </t>
  </si>
  <si>
    <t>-1902243394</t>
  </si>
  <si>
    <t>Poznámka k položce:_x000D_
Geodetické zaměření skutečně provedeného díla pro kolaudační řízení a zápis díla do KN. 3x v grafické (tištěné) podobě a 1x v digitálním vyhotovení.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</si>
  <si>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</si>
  <si>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</si>
  <si>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</si>
  <si>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</si>
  <si>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</si>
  <si>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</si>
  <si>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</si>
  <si>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Dodavatel stavby zajistí po skrývce pláně u akreditované laboratoře rozbory materiálů tvořících pláň. Akreditovaná laboratoř stanoví přesné množství a poměr směsí pro vylepšení únosnosti pláně.</t>
  </si>
  <si>
    <t>091405000</t>
  </si>
  <si>
    <t xml:space="preserve">Náhrada porušených drenáží </t>
  </si>
  <si>
    <t>262144</t>
  </si>
  <si>
    <t>1247916702</t>
  </si>
  <si>
    <t>Náhrada porušených drenáží</t>
  </si>
  <si>
    <t xml:space="preserve">Poznámka k položce:_x000D_
V ceně je zahrnuto 34 m drenážní trubky vč. spojek, výkop, hutněný zásyp vytěženou zeminou, lože a obsyp štěrkopískem._x000D_
</t>
  </si>
  <si>
    <t>091406000</t>
  </si>
  <si>
    <t>Publicita projektu - informační tabule</t>
  </si>
  <si>
    <t>-39726629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</si>
  <si>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</si>
  <si>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</si>
  <si>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</si>
  <si>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-277478504</t>
  </si>
  <si>
    <t xml:space="preserve">Poznámka k položce:_x000D_
- záchranný archeologický výzkum formou dohledu_x000D_
</t>
  </si>
  <si>
    <t>091806001</t>
  </si>
  <si>
    <t>Analýza všech druhů odpadů ukládaných na skládku</t>
  </si>
  <si>
    <t>-1017120132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</si>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</sst>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71201231" TargetMode="External"/><Relationship Id="rId18" Type="http://schemas.openxmlformats.org/officeDocument/2006/relationships/hyperlink" Target="https://podminky.urs.cz/item/CS_URS_2024_01/211531111" TargetMode="External"/><Relationship Id="rId26" Type="http://schemas.openxmlformats.org/officeDocument/2006/relationships/hyperlink" Target="https://podminky.urs.cz/item/CS_URS_2024_01/317353121" TargetMode="External"/><Relationship Id="rId39" Type="http://schemas.openxmlformats.org/officeDocument/2006/relationships/hyperlink" Target="https://podminky.urs.cz/item/CS_URS_2024_01/564730111" TargetMode="External"/><Relationship Id="rId21" Type="http://schemas.openxmlformats.org/officeDocument/2006/relationships/hyperlink" Target="https://podminky.urs.cz/item/CS_URS_2024_01/212755214" TargetMode="External"/><Relationship Id="rId34" Type="http://schemas.openxmlformats.org/officeDocument/2006/relationships/hyperlink" Target="https://podminky.urs.cz/item/CS_URS_2024_01/452351112" TargetMode="External"/><Relationship Id="rId42" Type="http://schemas.openxmlformats.org/officeDocument/2006/relationships/hyperlink" Target="https://podminky.urs.cz/item/CS_URS_2024_01/565135121" TargetMode="External"/><Relationship Id="rId47" Type="http://schemas.openxmlformats.org/officeDocument/2006/relationships/hyperlink" Target="https://podminky.urs.cz/item/CS_URS_2024_01/599142111" TargetMode="External"/><Relationship Id="rId50" Type="http://schemas.openxmlformats.org/officeDocument/2006/relationships/hyperlink" Target="https://podminky.urs.cz/item/CS_URS_2024_01/895641111" TargetMode="External"/><Relationship Id="rId55" Type="http://schemas.openxmlformats.org/officeDocument/2006/relationships/hyperlink" Target="https://podminky.urs.cz/item/CS_URS_2024_01/914111111" TargetMode="External"/><Relationship Id="rId63" Type="http://schemas.openxmlformats.org/officeDocument/2006/relationships/hyperlink" Target="https://podminky.urs.cz/item/CS_URS_2024_01/997013501" TargetMode="External"/><Relationship Id="rId68" Type="http://schemas.openxmlformats.org/officeDocument/2006/relationships/hyperlink" Target="https://podminky.urs.cz/item/CS_URS_2024_01/997221615" TargetMode="External"/><Relationship Id="rId7" Type="http://schemas.openxmlformats.org/officeDocument/2006/relationships/hyperlink" Target="https://podminky.urs.cz/item/CS_URS_2024_01/139001101" TargetMode="External"/><Relationship Id="rId71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111251103" TargetMode="External"/><Relationship Id="rId16" Type="http://schemas.openxmlformats.org/officeDocument/2006/relationships/hyperlink" Target="https://podminky.urs.cz/item/CS_URS_2024_01/181951112" TargetMode="External"/><Relationship Id="rId29" Type="http://schemas.openxmlformats.org/officeDocument/2006/relationships/hyperlink" Target="https://podminky.urs.cz/item/CS_URS_2024_01/321213345" TargetMode="External"/><Relationship Id="rId1" Type="http://schemas.openxmlformats.org/officeDocument/2006/relationships/hyperlink" Target="https://podminky.urs.cz/item/CS_URS_2024_01/111209111" TargetMode="External"/><Relationship Id="rId6" Type="http://schemas.openxmlformats.org/officeDocument/2006/relationships/hyperlink" Target="https://podminky.urs.cz/item/CS_URS_2024_01/132251252" TargetMode="External"/><Relationship Id="rId11" Type="http://schemas.openxmlformats.org/officeDocument/2006/relationships/hyperlink" Target="https://podminky.urs.cz/item/CS_URS_2024_01/167151101" TargetMode="External"/><Relationship Id="rId24" Type="http://schemas.openxmlformats.org/officeDocument/2006/relationships/hyperlink" Target="https://podminky.urs.cz/item/CS_URS_2024_01/317321118" TargetMode="External"/><Relationship Id="rId32" Type="http://schemas.openxmlformats.org/officeDocument/2006/relationships/hyperlink" Target="https://podminky.urs.cz/item/CS_URS_2024_01/452318510" TargetMode="External"/><Relationship Id="rId37" Type="http://schemas.openxmlformats.org/officeDocument/2006/relationships/hyperlink" Target="https://podminky.urs.cz/item/CS_URS_2024_01/564211012" TargetMode="External"/><Relationship Id="rId40" Type="http://schemas.openxmlformats.org/officeDocument/2006/relationships/hyperlink" Target="https://podminky.urs.cz/item/CS_URS_2024_01/564761111" TargetMode="External"/><Relationship Id="rId45" Type="http://schemas.openxmlformats.org/officeDocument/2006/relationships/hyperlink" Target="https://podminky.urs.cz/item/CS_URS_2024_01/577134221" TargetMode="External"/><Relationship Id="rId53" Type="http://schemas.openxmlformats.org/officeDocument/2006/relationships/hyperlink" Target="https://podminky.urs.cz/item/CS_URS_2024_01/899643122" TargetMode="External"/><Relationship Id="rId58" Type="http://schemas.openxmlformats.org/officeDocument/2006/relationships/hyperlink" Target="https://podminky.urs.cz/item/CS_URS_2024_01/915611111" TargetMode="External"/><Relationship Id="rId66" Type="http://schemas.openxmlformats.org/officeDocument/2006/relationships/hyperlink" Target="https://podminky.urs.cz/item/CS_URS_2024_01/997221571" TargetMode="External"/><Relationship Id="rId5" Type="http://schemas.openxmlformats.org/officeDocument/2006/relationships/hyperlink" Target="https://podminky.urs.cz/item/CS_URS_2024_01/132251104" TargetMode="External"/><Relationship Id="rId15" Type="http://schemas.openxmlformats.org/officeDocument/2006/relationships/hyperlink" Target="https://podminky.urs.cz/item/CS_URS_2024_01/174151101" TargetMode="External"/><Relationship Id="rId23" Type="http://schemas.openxmlformats.org/officeDocument/2006/relationships/hyperlink" Target="https://podminky.urs.cz/item/CS_URS_2024_01/270210233" TargetMode="External"/><Relationship Id="rId28" Type="http://schemas.openxmlformats.org/officeDocument/2006/relationships/hyperlink" Target="https://podminky.urs.cz/item/CS_URS_2024_01/317361116" TargetMode="External"/><Relationship Id="rId36" Type="http://schemas.openxmlformats.org/officeDocument/2006/relationships/hyperlink" Target="https://podminky.urs.cz/item/CS_URS_2024_01/561031121" TargetMode="External"/><Relationship Id="rId49" Type="http://schemas.openxmlformats.org/officeDocument/2006/relationships/hyperlink" Target="https://podminky.urs.cz/item/CS_URS_2024_01/895111121" TargetMode="External"/><Relationship Id="rId57" Type="http://schemas.openxmlformats.org/officeDocument/2006/relationships/hyperlink" Target="https://podminky.urs.cz/item/CS_URS_2024_01/915111121" TargetMode="External"/><Relationship Id="rId61" Type="http://schemas.openxmlformats.org/officeDocument/2006/relationships/hyperlink" Target="https://podminky.urs.cz/item/CS_URS_2024_01/961021311" TargetMode="External"/><Relationship Id="rId10" Type="http://schemas.openxmlformats.org/officeDocument/2006/relationships/hyperlink" Target="https://podminky.urs.cz/item/CS_URS_2024_01/162751119" TargetMode="External"/><Relationship Id="rId19" Type="http://schemas.openxmlformats.org/officeDocument/2006/relationships/hyperlink" Target="https://podminky.urs.cz/item/CS_URS_2024_01/211561111" TargetMode="External"/><Relationship Id="rId31" Type="http://schemas.openxmlformats.org/officeDocument/2006/relationships/hyperlink" Target="https://podminky.urs.cz/item/CS_URS_2024_01/452311161" TargetMode="External"/><Relationship Id="rId44" Type="http://schemas.openxmlformats.org/officeDocument/2006/relationships/hyperlink" Target="https://podminky.urs.cz/item/CS_URS_2024_01/573211109" TargetMode="External"/><Relationship Id="rId52" Type="http://schemas.openxmlformats.org/officeDocument/2006/relationships/hyperlink" Target="https://podminky.urs.cz/item/CS_URS_2024_01/899643121" TargetMode="External"/><Relationship Id="rId60" Type="http://schemas.openxmlformats.org/officeDocument/2006/relationships/hyperlink" Target="https://podminky.urs.cz/item/CS_URS_2024_01/919735111" TargetMode="External"/><Relationship Id="rId65" Type="http://schemas.openxmlformats.org/officeDocument/2006/relationships/hyperlink" Target="https://podminky.urs.cz/item/CS_URS_2024_01/997013631" TargetMode="External"/><Relationship Id="rId4" Type="http://schemas.openxmlformats.org/officeDocument/2006/relationships/hyperlink" Target="https://podminky.urs.cz/item/CS_URS_2024_01/131251100" TargetMode="External"/><Relationship Id="rId9" Type="http://schemas.openxmlformats.org/officeDocument/2006/relationships/hyperlink" Target="https://podminky.urs.cz/item/CS_URS_2024_01/162751117" TargetMode="External"/><Relationship Id="rId14" Type="http://schemas.openxmlformats.org/officeDocument/2006/relationships/hyperlink" Target="https://podminky.urs.cz/item/CS_URS_2024_01/171251201" TargetMode="External"/><Relationship Id="rId22" Type="http://schemas.openxmlformats.org/officeDocument/2006/relationships/hyperlink" Target="https://podminky.urs.cz/item/CS_URS_2024_01/213311141" TargetMode="External"/><Relationship Id="rId27" Type="http://schemas.openxmlformats.org/officeDocument/2006/relationships/hyperlink" Target="https://podminky.urs.cz/item/CS_URS_2024_01/317353221" TargetMode="External"/><Relationship Id="rId30" Type="http://schemas.openxmlformats.org/officeDocument/2006/relationships/hyperlink" Target="https://podminky.urs.cz/item/CS_URS_2024_01/451313511" TargetMode="External"/><Relationship Id="rId35" Type="http://schemas.openxmlformats.org/officeDocument/2006/relationships/hyperlink" Target="https://podminky.urs.cz/item/CS_URS_2024_01/465513227" TargetMode="External"/><Relationship Id="rId43" Type="http://schemas.openxmlformats.org/officeDocument/2006/relationships/hyperlink" Target="https://podminky.urs.cz/item/CS_URS_2024_01/569821112" TargetMode="External"/><Relationship Id="rId48" Type="http://schemas.openxmlformats.org/officeDocument/2006/relationships/hyperlink" Target="https://podminky.urs.cz/item/CS_URS_2024_01/871353121" TargetMode="External"/><Relationship Id="rId56" Type="http://schemas.openxmlformats.org/officeDocument/2006/relationships/hyperlink" Target="https://podminky.urs.cz/item/CS_URS_2024_01/914511111" TargetMode="External"/><Relationship Id="rId64" Type="http://schemas.openxmlformats.org/officeDocument/2006/relationships/hyperlink" Target="https://podminky.urs.cz/item/CS_URS_2024_01/997013509" TargetMode="External"/><Relationship Id="rId69" Type="http://schemas.openxmlformats.org/officeDocument/2006/relationships/hyperlink" Target="https://podminky.urs.cz/item/CS_URS_2024_01/998225111" TargetMode="External"/><Relationship Id="rId8" Type="http://schemas.openxmlformats.org/officeDocument/2006/relationships/hyperlink" Target="https://podminky.urs.cz/item/CS_URS_2024_01/162251102" TargetMode="External"/><Relationship Id="rId51" Type="http://schemas.openxmlformats.org/officeDocument/2006/relationships/hyperlink" Target="https://podminky.urs.cz/item/CS_URS_2024_01/899623171" TargetMode="External"/><Relationship Id="rId3" Type="http://schemas.openxmlformats.org/officeDocument/2006/relationships/hyperlink" Target="https://podminky.urs.cz/item/CS_URS_2024_01/122252206" TargetMode="External"/><Relationship Id="rId12" Type="http://schemas.openxmlformats.org/officeDocument/2006/relationships/hyperlink" Target="https://podminky.urs.cz/item/CS_URS_2024_01/171151131" TargetMode="External"/><Relationship Id="rId17" Type="http://schemas.openxmlformats.org/officeDocument/2006/relationships/hyperlink" Target="https://podminky.urs.cz/item/CS_URS_2024_01/182251101" TargetMode="External"/><Relationship Id="rId25" Type="http://schemas.openxmlformats.org/officeDocument/2006/relationships/hyperlink" Target="https://podminky.urs.cz/item/CS_URS_2024_01/317321191" TargetMode="External"/><Relationship Id="rId33" Type="http://schemas.openxmlformats.org/officeDocument/2006/relationships/hyperlink" Target="https://podminky.urs.cz/item/CS_URS_2024_01/452351111" TargetMode="External"/><Relationship Id="rId38" Type="http://schemas.openxmlformats.org/officeDocument/2006/relationships/hyperlink" Target="https://podminky.urs.cz/item/CS_URS_2024_01/564261111" TargetMode="External"/><Relationship Id="rId46" Type="http://schemas.openxmlformats.org/officeDocument/2006/relationships/hyperlink" Target="https://podminky.urs.cz/item/CS_URS_2024_01/584121109" TargetMode="External"/><Relationship Id="rId59" Type="http://schemas.openxmlformats.org/officeDocument/2006/relationships/hyperlink" Target="https://podminky.urs.cz/item/CS_URS_2024_01/919521015" TargetMode="External"/><Relationship Id="rId67" Type="http://schemas.openxmlformats.org/officeDocument/2006/relationships/hyperlink" Target="https://podminky.urs.cz/item/CS_URS_2024_01/997221579" TargetMode="External"/><Relationship Id="rId20" Type="http://schemas.openxmlformats.org/officeDocument/2006/relationships/hyperlink" Target="https://podminky.urs.cz/item/CS_URS_2024_01/211971121" TargetMode="External"/><Relationship Id="rId41" Type="http://schemas.openxmlformats.org/officeDocument/2006/relationships/hyperlink" Target="https://podminky.urs.cz/item/CS_URS_2024_01/564831111" TargetMode="External"/><Relationship Id="rId54" Type="http://schemas.openxmlformats.org/officeDocument/2006/relationships/hyperlink" Target="https://podminky.urs.cz/item/CS_URS_2024_01/912211111" TargetMode="External"/><Relationship Id="rId62" Type="http://schemas.openxmlformats.org/officeDocument/2006/relationships/hyperlink" Target="https://podminky.urs.cz/item/CS_URS_2024_01/966008113" TargetMode="External"/><Relationship Id="rId70" Type="http://schemas.openxmlformats.org/officeDocument/2006/relationships/hyperlink" Target="https://podminky.urs.cz/item/CS_URS_2024_01/99822519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0.12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0.12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VOD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Cesta č.1 U Větrolamu k.ú. Moravský Lačnov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21. 5. 2024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Svitavy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'SO-01 - Polní cesta č.1'!J30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'SO-01 - Polní cesta č.1'!P89</f>
        <v>0</v>
      </c>
      <c r="AV55" s="93">
        <f>'SO-01 - Polní cesta č.1'!J33</f>
        <v>0</v>
      </c>
      <c r="AW55" s="93">
        <f>'SO-01 - Polní cesta č.1'!J34</f>
        <v>0</v>
      </c>
      <c r="AX55" s="93">
        <f>'SO-01 - Polní cesta č.1'!J35</f>
        <v>0</v>
      </c>
      <c r="AY55" s="93">
        <f>'SO-01 - Polní cesta č.1'!J36</f>
        <v>0</v>
      </c>
      <c r="AZ55" s="93">
        <f>'SO-01 - Polní cesta č.1'!F33</f>
        <v>0</v>
      </c>
      <c r="BA55" s="93">
        <f>'SO-01 - Polní cesta č.1'!F34</f>
        <v>0</v>
      </c>
      <c r="BB55" s="93">
        <f>'SO-01 - Polní cesta č.1'!F35</f>
        <v>0</v>
      </c>
      <c r="BC55" s="93">
        <f>'SO-01 - Polní cesta č.1'!F36</f>
        <v>0</v>
      </c>
      <c r="BD55" s="95">
        <f>'SO-01 - Polní cesta č.1'!F37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...'!P82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0vrftp7GK6GuQS7qvMLJiWO+6shNHl1tCLbu+oCj3oEgkGAFufwSLWWIX7Upu0KTUCJC4LVnTpaU7Nhv+gzd1w==" saltValue="IffDRo2I7fG4UMzmBRGDu4NRSzRDguPrnOmVOphV4WVQZCaTv45yHgqHpca3rFa/XG6Rg7kHEjB6EHC3qeb8y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01 - Polní cesta č.1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Cesta č.1 U Větrolamu k.ú. Moravský Lačnov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21. 5. 2024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ROUND((SUM(BE89:BE429)),  2)</f>
        <v>0</v>
      </c>
      <c r="G33" s="34"/>
      <c r="H33" s="34"/>
      <c r="I33" s="118">
        <v>0.21</v>
      </c>
      <c r="J33" s="117">
        <f>ROUND(((SUM(BE89:BE429))*I33),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ROUND((SUM(BF89:BF429)),  2)</f>
        <v>0</v>
      </c>
      <c r="G34" s="34"/>
      <c r="H34" s="34"/>
      <c r="I34" s="118">
        <v>0.12</v>
      </c>
      <c r="J34" s="117">
        <f>ROUND(((SUM(BF89:BF429))*I34),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ROUND((SUM(BG89:BG429)),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ROUND((SUM(BH89:BH429)),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ROUND((SUM(BI89:BI429)),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Cesta č.1 U Větrolamu k.ú. Moravský Lačnov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SO-01 - Polní cesta č.1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21. 5. 2024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Město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J90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J91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J175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J205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J228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J253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J316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100</v>
      </c>
      <c r="E67" s="143"/>
      <c r="F67" s="143"/>
      <c r="G67" s="143"/>
      <c r="H67" s="143"/>
      <c r="I67" s="143"/>
      <c r="J67" s="144">
        <f>J347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101</v>
      </c>
      <c r="E68" s="143"/>
      <c r="F68" s="143"/>
      <c r="G68" s="143"/>
      <c r="H68" s="143"/>
      <c r="I68" s="143"/>
      <c r="J68" s="144">
        <f>J398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102</v>
      </c>
      <c r="E69" s="143"/>
      <c r="F69" s="143"/>
      <c r="G69" s="143"/>
      <c r="H69" s="143"/>
      <c r="I69" s="143"/>
      <c r="J69" s="144">
        <f>J423</f>
        <v>0</v>
      </c>
      <c r="K69" s="141"/>
      <c r="L69" s="145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103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53" t="str">
        <f>E7</f>
        <v>Cesta č.1 U Větrolamu k.ú. Moravský Lačnov</v>
      </c>
      <c r="F79" s="354"/>
      <c r="G79" s="354"/>
      <c r="H79" s="354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87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25" t="str">
        <f>E9</f>
        <v>SO-01 - Polní cesta č.1</v>
      </c>
      <c r="F81" s="355"/>
      <c r="G81" s="355"/>
      <c r="H81" s="355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F12</f>
        <v xml:space="preserve"> </v>
      </c>
      <c r="G83" s="36"/>
      <c r="H83" s="36"/>
      <c r="I83" s="29" t="s">
        <v>23</v>
      </c>
      <c r="J83" s="59" t="str">
        <f>IF(J12="","",J12)</f>
        <v>21. 5. 2024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25</v>
      </c>
      <c r="D85" s="36"/>
      <c r="E85" s="36"/>
      <c r="F85" s="27" t="str">
        <f>E15</f>
        <v>Město Svitavy</v>
      </c>
      <c r="G85" s="36"/>
      <c r="H85" s="36"/>
      <c r="I85" s="29" t="s">
        <v>31</v>
      </c>
      <c r="J85" s="32" t="str">
        <f>E21</f>
        <v>Agroprojekce Litomyšl, s.r.o.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29</v>
      </c>
      <c r="D86" s="36"/>
      <c r="E86" s="36"/>
      <c r="F86" s="27" t="str">
        <f>IF(E18="","",E18)</f>
        <v>Vyplň údaj</v>
      </c>
      <c r="G86" s="36"/>
      <c r="H86" s="36"/>
      <c r="I86" s="29" t="s">
        <v>34</v>
      </c>
      <c r="J86" s="32" t="str">
        <f>E24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46"/>
      <c r="B88" s="147"/>
      <c r="C88" s="148" t="s">
        <v>104</v>
      </c>
      <c r="D88" s="149" t="s">
        <v>56</v>
      </c>
      <c r="E88" s="149" t="s">
        <v>52</v>
      </c>
      <c r="F88" s="149" t="s">
        <v>53</v>
      </c>
      <c r="G88" s="149" t="s">
        <v>105</v>
      </c>
      <c r="H88" s="149" t="s">
        <v>106</v>
      </c>
      <c r="I88" s="149" t="s">
        <v>107</v>
      </c>
      <c r="J88" s="149" t="s">
        <v>91</v>
      </c>
      <c r="K88" s="150" t="s">
        <v>108</v>
      </c>
      <c r="L88" s="151"/>
      <c r="M88" s="68" t="s">
        <v>19</v>
      </c>
      <c r="N88" s="69" t="s">
        <v>41</v>
      </c>
      <c r="O88" s="69" t="s">
        <v>109</v>
      </c>
      <c r="P88" s="69" t="s">
        <v>110</v>
      </c>
      <c r="Q88" s="69" t="s">
        <v>111</v>
      </c>
      <c r="R88" s="69" t="s">
        <v>112</v>
      </c>
      <c r="S88" s="69" t="s">
        <v>113</v>
      </c>
      <c r="T88" s="70" t="s">
        <v>114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pans="1:65" s="2" customFormat="1" ht="22.9" customHeight="1">
      <c r="A89" s="34"/>
      <c r="B89" s="35"/>
      <c r="C89" s="75" t="s">
        <v>115</v>
      </c>
      <c r="D89" s="36"/>
      <c r="E89" s="36"/>
      <c r="F89" s="36"/>
      <c r="G89" s="36"/>
      <c r="H89" s="36"/>
      <c r="I89" s="36"/>
      <c r="J89" s="152">
        <f>BK89</f>
        <v>0</v>
      </c>
      <c r="K89" s="36"/>
      <c r="L89" s="39"/>
      <c r="M89" s="71"/>
      <c r="N89" s="153"/>
      <c r="O89" s="72"/>
      <c r="P89" s="154">
        <f>P90</f>
        <v>0</v>
      </c>
      <c r="Q89" s="72"/>
      <c r="R89" s="154">
        <f>R90</f>
        <v>6376.9747554800006</v>
      </c>
      <c r="S89" s="72"/>
      <c r="T89" s="155">
        <f>T90</f>
        <v>31.302500000000002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70</v>
      </c>
      <c r="AU89" s="17" t="s">
        <v>92</v>
      </c>
      <c r="BK89" s="156">
        <f>BK90</f>
        <v>0</v>
      </c>
    </row>
    <row r="90" spans="1:65" s="12" customFormat="1" ht="25.9" customHeight="1">
      <c r="B90" s="157"/>
      <c r="C90" s="158"/>
      <c r="D90" s="159" t="s">
        <v>70</v>
      </c>
      <c r="E90" s="160" t="s">
        <v>116</v>
      </c>
      <c r="F90" s="160" t="s">
        <v>117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P91+P175+P205+P228+P253+P316+P347+P398+P423</f>
        <v>0</v>
      </c>
      <c r="Q90" s="165"/>
      <c r="R90" s="166">
        <f>R91+R175+R205+R228+R253+R316+R347+R398+R423</f>
        <v>6376.9747554800006</v>
      </c>
      <c r="S90" s="165"/>
      <c r="T90" s="167">
        <f>T91+T175+T205+T228+T253+T316+T347+T398+T423</f>
        <v>31.302500000000002</v>
      </c>
      <c r="AR90" s="168" t="s">
        <v>79</v>
      </c>
      <c r="AT90" s="169" t="s">
        <v>70</v>
      </c>
      <c r="AU90" s="169" t="s">
        <v>71</v>
      </c>
      <c r="AY90" s="168" t="s">
        <v>118</v>
      </c>
      <c r="BK90" s="170">
        <f>BK91+BK175+BK205+BK228+BK253+BK316+BK347+BK398+BK423</f>
        <v>0</v>
      </c>
    </row>
    <row r="91" spans="1:65" s="12" customFormat="1" ht="22.9" customHeight="1">
      <c r="B91" s="157"/>
      <c r="C91" s="158"/>
      <c r="D91" s="159" t="s">
        <v>70</v>
      </c>
      <c r="E91" s="171" t="s">
        <v>79</v>
      </c>
      <c r="F91" s="171" t="s">
        <v>119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SUM(P92:P174)</f>
        <v>0</v>
      </c>
      <c r="Q91" s="165"/>
      <c r="R91" s="166">
        <f>SUM(R92:R174)</f>
        <v>0.1071</v>
      </c>
      <c r="S91" s="165"/>
      <c r="T91" s="167">
        <f>SUM(T92:T174)</f>
        <v>0</v>
      </c>
      <c r="AR91" s="168" t="s">
        <v>79</v>
      </c>
      <c r="AT91" s="169" t="s">
        <v>70</v>
      </c>
      <c r="AU91" s="169" t="s">
        <v>79</v>
      </c>
      <c r="AY91" s="168" t="s">
        <v>118</v>
      </c>
      <c r="BK91" s="170">
        <f>SUM(BK92:BK174)</f>
        <v>0</v>
      </c>
    </row>
    <row r="92" spans="1:65" s="2" customFormat="1" ht="16.5" customHeight="1">
      <c r="A92" s="34"/>
      <c r="B92" s="35"/>
      <c r="C92" s="173" t="s">
        <v>79</v>
      </c>
      <c r="D92" s="173" t="s">
        <v>120</v>
      </c>
      <c r="E92" s="174" t="s">
        <v>121</v>
      </c>
      <c r="F92" s="175" t="s">
        <v>122</v>
      </c>
      <c r="G92" s="176" t="s">
        <v>123</v>
      </c>
      <c r="H92" s="177">
        <v>3570</v>
      </c>
      <c r="I92" s="178"/>
      <c r="J92" s="179">
        <f>ROUND(I92*H92,2)</f>
        <v>0</v>
      </c>
      <c r="K92" s="175" t="s">
        <v>124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3.0000000000000001E-5</v>
      </c>
      <c r="R92" s="182">
        <f>Q92*H92</f>
        <v>0.1071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125</v>
      </c>
      <c r="AT92" s="184" t="s">
        <v>120</v>
      </c>
      <c r="AU92" s="184" t="s">
        <v>82</v>
      </c>
      <c r="AY92" s="17" t="s">
        <v>118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125</v>
      </c>
      <c r="BM92" s="184" t="s">
        <v>126</v>
      </c>
    </row>
    <row r="93" spans="1:65" s="2" customFormat="1" ht="11.25">
      <c r="A93" s="34"/>
      <c r="B93" s="35"/>
      <c r="C93" s="36"/>
      <c r="D93" s="186" t="s">
        <v>127</v>
      </c>
      <c r="E93" s="36"/>
      <c r="F93" s="187" t="s">
        <v>128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127</v>
      </c>
      <c r="AU93" s="17" t="s">
        <v>82</v>
      </c>
    </row>
    <row r="94" spans="1:65" s="2" customFormat="1" ht="11.25">
      <c r="A94" s="34"/>
      <c r="B94" s="35"/>
      <c r="C94" s="36"/>
      <c r="D94" s="191" t="s">
        <v>129</v>
      </c>
      <c r="E94" s="36"/>
      <c r="F94" s="192" t="s">
        <v>130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129</v>
      </c>
      <c r="AU94" s="17" t="s">
        <v>82</v>
      </c>
    </row>
    <row r="95" spans="1:65" s="13" customFormat="1" ht="11.25">
      <c r="B95" s="193"/>
      <c r="C95" s="194"/>
      <c r="D95" s="186" t="s">
        <v>131</v>
      </c>
      <c r="E95" s="195" t="s">
        <v>19</v>
      </c>
      <c r="F95" s="196" t="s">
        <v>132</v>
      </c>
      <c r="G95" s="194"/>
      <c r="H95" s="197">
        <v>3570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131</v>
      </c>
      <c r="AU95" s="203" t="s">
        <v>82</v>
      </c>
      <c r="AV95" s="13" t="s">
        <v>82</v>
      </c>
      <c r="AW95" s="13" t="s">
        <v>33</v>
      </c>
      <c r="AX95" s="13" t="s">
        <v>79</v>
      </c>
      <c r="AY95" s="203" t="s">
        <v>118</v>
      </c>
    </row>
    <row r="96" spans="1:65" s="2" customFormat="1" ht="24.2" customHeight="1">
      <c r="A96" s="34"/>
      <c r="B96" s="35"/>
      <c r="C96" s="173" t="s">
        <v>82</v>
      </c>
      <c r="D96" s="173" t="s">
        <v>120</v>
      </c>
      <c r="E96" s="174" t="s">
        <v>133</v>
      </c>
      <c r="F96" s="175" t="s">
        <v>134</v>
      </c>
      <c r="G96" s="176" t="s">
        <v>123</v>
      </c>
      <c r="H96" s="177">
        <v>3570</v>
      </c>
      <c r="I96" s="178"/>
      <c r="J96" s="179">
        <f>ROUND(I96*H96,2)</f>
        <v>0</v>
      </c>
      <c r="K96" s="175" t="s">
        <v>124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125</v>
      </c>
      <c r="AT96" s="184" t="s">
        <v>120</v>
      </c>
      <c r="AU96" s="184" t="s">
        <v>82</v>
      </c>
      <c r="AY96" s="17" t="s">
        <v>118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125</v>
      </c>
      <c r="BM96" s="184" t="s">
        <v>135</v>
      </c>
    </row>
    <row r="97" spans="1:65" s="2" customFormat="1" ht="19.5">
      <c r="A97" s="34"/>
      <c r="B97" s="35"/>
      <c r="C97" s="36"/>
      <c r="D97" s="186" t="s">
        <v>127</v>
      </c>
      <c r="E97" s="36"/>
      <c r="F97" s="187" t="s">
        <v>136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127</v>
      </c>
      <c r="AU97" s="17" t="s">
        <v>82</v>
      </c>
    </row>
    <row r="98" spans="1:65" s="2" customFormat="1" ht="11.25">
      <c r="A98" s="34"/>
      <c r="B98" s="35"/>
      <c r="C98" s="36"/>
      <c r="D98" s="191" t="s">
        <v>129</v>
      </c>
      <c r="E98" s="36"/>
      <c r="F98" s="192" t="s">
        <v>137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129</v>
      </c>
      <c r="AU98" s="17" t="s">
        <v>82</v>
      </c>
    </row>
    <row r="99" spans="1:65" s="13" customFormat="1" ht="11.25">
      <c r="B99" s="193"/>
      <c r="C99" s="194"/>
      <c r="D99" s="186" t="s">
        <v>131</v>
      </c>
      <c r="E99" s="195" t="s">
        <v>19</v>
      </c>
      <c r="F99" s="196" t="s">
        <v>132</v>
      </c>
      <c r="G99" s="194"/>
      <c r="H99" s="197">
        <v>3570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131</v>
      </c>
      <c r="AU99" s="203" t="s">
        <v>82</v>
      </c>
      <c r="AV99" s="13" t="s">
        <v>82</v>
      </c>
      <c r="AW99" s="13" t="s">
        <v>33</v>
      </c>
      <c r="AX99" s="13" t="s">
        <v>79</v>
      </c>
      <c r="AY99" s="203" t="s">
        <v>118</v>
      </c>
    </row>
    <row r="100" spans="1:65" s="2" customFormat="1" ht="24.2" customHeight="1">
      <c r="A100" s="34"/>
      <c r="B100" s="35"/>
      <c r="C100" s="173" t="s">
        <v>138</v>
      </c>
      <c r="D100" s="173" t="s">
        <v>120</v>
      </c>
      <c r="E100" s="174" t="s">
        <v>139</v>
      </c>
      <c r="F100" s="175" t="s">
        <v>140</v>
      </c>
      <c r="G100" s="176" t="s">
        <v>141</v>
      </c>
      <c r="H100" s="177">
        <v>1459</v>
      </c>
      <c r="I100" s="178"/>
      <c r="J100" s="179">
        <f>ROUND(I100*H100,2)</f>
        <v>0</v>
      </c>
      <c r="K100" s="175" t="s">
        <v>124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125</v>
      </c>
      <c r="AT100" s="184" t="s">
        <v>120</v>
      </c>
      <c r="AU100" s="184" t="s">
        <v>82</v>
      </c>
      <c r="AY100" s="17" t="s">
        <v>118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125</v>
      </c>
      <c r="BM100" s="184" t="s">
        <v>142</v>
      </c>
    </row>
    <row r="101" spans="1:65" s="2" customFormat="1" ht="11.25">
      <c r="A101" s="34"/>
      <c r="B101" s="35"/>
      <c r="C101" s="36"/>
      <c r="D101" s="186" t="s">
        <v>127</v>
      </c>
      <c r="E101" s="36"/>
      <c r="F101" s="187" t="s">
        <v>143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127</v>
      </c>
      <c r="AU101" s="17" t="s">
        <v>82</v>
      </c>
    </row>
    <row r="102" spans="1:65" s="2" customFormat="1" ht="11.25">
      <c r="A102" s="34"/>
      <c r="B102" s="35"/>
      <c r="C102" s="36"/>
      <c r="D102" s="191" t="s">
        <v>129</v>
      </c>
      <c r="E102" s="36"/>
      <c r="F102" s="192" t="s">
        <v>144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129</v>
      </c>
      <c r="AU102" s="17" t="s">
        <v>82</v>
      </c>
    </row>
    <row r="103" spans="1:65" s="13" customFormat="1" ht="11.25">
      <c r="B103" s="193"/>
      <c r="C103" s="194"/>
      <c r="D103" s="186" t="s">
        <v>131</v>
      </c>
      <c r="E103" s="195" t="s">
        <v>19</v>
      </c>
      <c r="F103" s="196" t="s">
        <v>145</v>
      </c>
      <c r="G103" s="194"/>
      <c r="H103" s="197">
        <v>1459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131</v>
      </c>
      <c r="AU103" s="203" t="s">
        <v>82</v>
      </c>
      <c r="AV103" s="13" t="s">
        <v>82</v>
      </c>
      <c r="AW103" s="13" t="s">
        <v>33</v>
      </c>
      <c r="AX103" s="13" t="s">
        <v>79</v>
      </c>
      <c r="AY103" s="203" t="s">
        <v>118</v>
      </c>
    </row>
    <row r="104" spans="1:65" s="2" customFormat="1" ht="16.5" customHeight="1">
      <c r="A104" s="34"/>
      <c r="B104" s="35"/>
      <c r="C104" s="173" t="s">
        <v>125</v>
      </c>
      <c r="D104" s="173" t="s">
        <v>120</v>
      </c>
      <c r="E104" s="174" t="s">
        <v>146</v>
      </c>
      <c r="F104" s="175" t="s">
        <v>147</v>
      </c>
      <c r="G104" s="176" t="s">
        <v>141</v>
      </c>
      <c r="H104" s="177">
        <v>12.106</v>
      </c>
      <c r="I104" s="178"/>
      <c r="J104" s="179">
        <f>ROUND(I104*H104,2)</f>
        <v>0</v>
      </c>
      <c r="K104" s="175" t="s">
        <v>124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125</v>
      </c>
      <c r="AT104" s="184" t="s">
        <v>120</v>
      </c>
      <c r="AU104" s="184" t="s">
        <v>82</v>
      </c>
      <c r="AY104" s="17" t="s">
        <v>118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125</v>
      </c>
      <c r="BM104" s="184" t="s">
        <v>148</v>
      </c>
    </row>
    <row r="105" spans="1:65" s="2" customFormat="1" ht="19.5">
      <c r="A105" s="34"/>
      <c r="B105" s="35"/>
      <c r="C105" s="36"/>
      <c r="D105" s="186" t="s">
        <v>127</v>
      </c>
      <c r="E105" s="36"/>
      <c r="F105" s="187" t="s">
        <v>149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127</v>
      </c>
      <c r="AU105" s="17" t="s">
        <v>82</v>
      </c>
    </row>
    <row r="106" spans="1:65" s="2" customFormat="1" ht="11.25">
      <c r="A106" s="34"/>
      <c r="B106" s="35"/>
      <c r="C106" s="36"/>
      <c r="D106" s="191" t="s">
        <v>129</v>
      </c>
      <c r="E106" s="36"/>
      <c r="F106" s="192" t="s">
        <v>150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129</v>
      </c>
      <c r="AU106" s="17" t="s">
        <v>82</v>
      </c>
    </row>
    <row r="107" spans="1:65" s="13" customFormat="1" ht="11.25">
      <c r="B107" s="193"/>
      <c r="C107" s="194"/>
      <c r="D107" s="186" t="s">
        <v>131</v>
      </c>
      <c r="E107" s="195" t="s">
        <v>19</v>
      </c>
      <c r="F107" s="196" t="s">
        <v>151</v>
      </c>
      <c r="G107" s="194"/>
      <c r="H107" s="197">
        <v>6.45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131</v>
      </c>
      <c r="AU107" s="203" t="s">
        <v>82</v>
      </c>
      <c r="AV107" s="13" t="s">
        <v>82</v>
      </c>
      <c r="AW107" s="13" t="s">
        <v>33</v>
      </c>
      <c r="AX107" s="13" t="s">
        <v>71</v>
      </c>
      <c r="AY107" s="203" t="s">
        <v>118</v>
      </c>
    </row>
    <row r="108" spans="1:65" s="13" customFormat="1" ht="11.25">
      <c r="B108" s="193"/>
      <c r="C108" s="194"/>
      <c r="D108" s="186" t="s">
        <v>131</v>
      </c>
      <c r="E108" s="195" t="s">
        <v>19</v>
      </c>
      <c r="F108" s="196" t="s">
        <v>152</v>
      </c>
      <c r="G108" s="194"/>
      <c r="H108" s="197">
        <v>1.823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131</v>
      </c>
      <c r="AU108" s="203" t="s">
        <v>82</v>
      </c>
      <c r="AV108" s="13" t="s">
        <v>82</v>
      </c>
      <c r="AW108" s="13" t="s">
        <v>33</v>
      </c>
      <c r="AX108" s="13" t="s">
        <v>71</v>
      </c>
      <c r="AY108" s="203" t="s">
        <v>118</v>
      </c>
    </row>
    <row r="109" spans="1:65" s="13" customFormat="1" ht="11.25">
      <c r="B109" s="193"/>
      <c r="C109" s="194"/>
      <c r="D109" s="186" t="s">
        <v>131</v>
      </c>
      <c r="E109" s="195" t="s">
        <v>19</v>
      </c>
      <c r="F109" s="196" t="s">
        <v>153</v>
      </c>
      <c r="G109" s="194"/>
      <c r="H109" s="197">
        <v>3.8330000000000002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131</v>
      </c>
      <c r="AU109" s="203" t="s">
        <v>82</v>
      </c>
      <c r="AV109" s="13" t="s">
        <v>82</v>
      </c>
      <c r="AW109" s="13" t="s">
        <v>33</v>
      </c>
      <c r="AX109" s="13" t="s">
        <v>71</v>
      </c>
      <c r="AY109" s="203" t="s">
        <v>118</v>
      </c>
    </row>
    <row r="110" spans="1:65" s="2" customFormat="1" ht="21.75" customHeight="1">
      <c r="A110" s="34"/>
      <c r="B110" s="35"/>
      <c r="C110" s="173" t="s">
        <v>154</v>
      </c>
      <c r="D110" s="173" t="s">
        <v>120</v>
      </c>
      <c r="E110" s="174" t="s">
        <v>155</v>
      </c>
      <c r="F110" s="175" t="s">
        <v>156</v>
      </c>
      <c r="G110" s="176" t="s">
        <v>141</v>
      </c>
      <c r="H110" s="177">
        <v>291.32499999999999</v>
      </c>
      <c r="I110" s="178"/>
      <c r="J110" s="179">
        <f>ROUND(I110*H110,2)</f>
        <v>0</v>
      </c>
      <c r="K110" s="175" t="s">
        <v>124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125</v>
      </c>
      <c r="AT110" s="184" t="s">
        <v>120</v>
      </c>
      <c r="AU110" s="184" t="s">
        <v>82</v>
      </c>
      <c r="AY110" s="17" t="s">
        <v>118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125</v>
      </c>
      <c r="BM110" s="184" t="s">
        <v>157</v>
      </c>
    </row>
    <row r="111" spans="1:65" s="2" customFormat="1" ht="19.5">
      <c r="A111" s="34"/>
      <c r="B111" s="35"/>
      <c r="C111" s="36"/>
      <c r="D111" s="186" t="s">
        <v>127</v>
      </c>
      <c r="E111" s="36"/>
      <c r="F111" s="187" t="s">
        <v>158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127</v>
      </c>
      <c r="AU111" s="17" t="s">
        <v>82</v>
      </c>
    </row>
    <row r="112" spans="1:65" s="2" customFormat="1" ht="11.25">
      <c r="A112" s="34"/>
      <c r="B112" s="35"/>
      <c r="C112" s="36"/>
      <c r="D112" s="191" t="s">
        <v>129</v>
      </c>
      <c r="E112" s="36"/>
      <c r="F112" s="192" t="s">
        <v>159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129</v>
      </c>
      <c r="AU112" s="17" t="s">
        <v>82</v>
      </c>
    </row>
    <row r="113" spans="1:65" s="13" customFormat="1" ht="11.25">
      <c r="B113" s="193"/>
      <c r="C113" s="194"/>
      <c r="D113" s="186" t="s">
        <v>131</v>
      </c>
      <c r="E113" s="195" t="s">
        <v>19</v>
      </c>
      <c r="F113" s="196" t="s">
        <v>160</v>
      </c>
      <c r="G113" s="194"/>
      <c r="H113" s="197">
        <v>272.60000000000002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131</v>
      </c>
      <c r="AU113" s="203" t="s">
        <v>82</v>
      </c>
      <c r="AV113" s="13" t="s">
        <v>82</v>
      </c>
      <c r="AW113" s="13" t="s">
        <v>33</v>
      </c>
      <c r="AX113" s="13" t="s">
        <v>71</v>
      </c>
      <c r="AY113" s="203" t="s">
        <v>118</v>
      </c>
    </row>
    <row r="114" spans="1:65" s="13" customFormat="1" ht="11.25">
      <c r="B114" s="193"/>
      <c r="C114" s="194"/>
      <c r="D114" s="186" t="s">
        <v>131</v>
      </c>
      <c r="E114" s="195" t="s">
        <v>19</v>
      </c>
      <c r="F114" s="196" t="s">
        <v>161</v>
      </c>
      <c r="G114" s="194"/>
      <c r="H114" s="197">
        <v>10.08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131</v>
      </c>
      <c r="AU114" s="203" t="s">
        <v>82</v>
      </c>
      <c r="AV114" s="13" t="s">
        <v>82</v>
      </c>
      <c r="AW114" s="13" t="s">
        <v>33</v>
      </c>
      <c r="AX114" s="13" t="s">
        <v>71</v>
      </c>
      <c r="AY114" s="203" t="s">
        <v>118</v>
      </c>
    </row>
    <row r="115" spans="1:65" s="13" customFormat="1" ht="11.25">
      <c r="B115" s="193"/>
      <c r="C115" s="194"/>
      <c r="D115" s="186" t="s">
        <v>131</v>
      </c>
      <c r="E115" s="195" t="s">
        <v>19</v>
      </c>
      <c r="F115" s="196" t="s">
        <v>162</v>
      </c>
      <c r="G115" s="194"/>
      <c r="H115" s="197">
        <v>8.6449999999999996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131</v>
      </c>
      <c r="AU115" s="203" t="s">
        <v>82</v>
      </c>
      <c r="AV115" s="13" t="s">
        <v>82</v>
      </c>
      <c r="AW115" s="13" t="s">
        <v>33</v>
      </c>
      <c r="AX115" s="13" t="s">
        <v>71</v>
      </c>
      <c r="AY115" s="203" t="s">
        <v>118</v>
      </c>
    </row>
    <row r="116" spans="1:65" s="2" customFormat="1" ht="21.75" customHeight="1">
      <c r="A116" s="34"/>
      <c r="B116" s="35"/>
      <c r="C116" s="173" t="s">
        <v>163</v>
      </c>
      <c r="D116" s="173" t="s">
        <v>120</v>
      </c>
      <c r="E116" s="174" t="s">
        <v>164</v>
      </c>
      <c r="F116" s="175" t="s">
        <v>165</v>
      </c>
      <c r="G116" s="176" t="s">
        <v>141</v>
      </c>
      <c r="H116" s="177">
        <v>39.008000000000003</v>
      </c>
      <c r="I116" s="178"/>
      <c r="J116" s="179">
        <f>ROUND(I116*H116,2)</f>
        <v>0</v>
      </c>
      <c r="K116" s="175" t="s">
        <v>124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125</v>
      </c>
      <c r="AT116" s="184" t="s">
        <v>120</v>
      </c>
      <c r="AU116" s="184" t="s">
        <v>82</v>
      </c>
      <c r="AY116" s="17" t="s">
        <v>118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125</v>
      </c>
      <c r="BM116" s="184" t="s">
        <v>166</v>
      </c>
    </row>
    <row r="117" spans="1:65" s="2" customFormat="1" ht="19.5">
      <c r="A117" s="34"/>
      <c r="B117" s="35"/>
      <c r="C117" s="36"/>
      <c r="D117" s="186" t="s">
        <v>127</v>
      </c>
      <c r="E117" s="36"/>
      <c r="F117" s="187" t="s">
        <v>167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127</v>
      </c>
      <c r="AU117" s="17" t="s">
        <v>82</v>
      </c>
    </row>
    <row r="118" spans="1:65" s="2" customFormat="1" ht="11.25">
      <c r="A118" s="34"/>
      <c r="B118" s="35"/>
      <c r="C118" s="36"/>
      <c r="D118" s="191" t="s">
        <v>129</v>
      </c>
      <c r="E118" s="36"/>
      <c r="F118" s="192" t="s">
        <v>168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129</v>
      </c>
      <c r="AU118" s="17" t="s">
        <v>82</v>
      </c>
    </row>
    <row r="119" spans="1:65" s="13" customFormat="1" ht="11.25">
      <c r="B119" s="193"/>
      <c r="C119" s="194"/>
      <c r="D119" s="186" t="s">
        <v>131</v>
      </c>
      <c r="E119" s="195" t="s">
        <v>19</v>
      </c>
      <c r="F119" s="196" t="s">
        <v>169</v>
      </c>
      <c r="G119" s="194"/>
      <c r="H119" s="197">
        <v>6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131</v>
      </c>
      <c r="AU119" s="203" t="s">
        <v>82</v>
      </c>
      <c r="AV119" s="13" t="s">
        <v>82</v>
      </c>
      <c r="AW119" s="13" t="s">
        <v>33</v>
      </c>
      <c r="AX119" s="13" t="s">
        <v>71</v>
      </c>
      <c r="AY119" s="203" t="s">
        <v>118</v>
      </c>
    </row>
    <row r="120" spans="1:65" s="13" customFormat="1" ht="11.25">
      <c r="B120" s="193"/>
      <c r="C120" s="194"/>
      <c r="D120" s="186" t="s">
        <v>131</v>
      </c>
      <c r="E120" s="195" t="s">
        <v>19</v>
      </c>
      <c r="F120" s="196" t="s">
        <v>170</v>
      </c>
      <c r="G120" s="194"/>
      <c r="H120" s="197">
        <v>5.2919999999999998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131</v>
      </c>
      <c r="AU120" s="203" t="s">
        <v>82</v>
      </c>
      <c r="AV120" s="13" t="s">
        <v>82</v>
      </c>
      <c r="AW120" s="13" t="s">
        <v>33</v>
      </c>
      <c r="AX120" s="13" t="s">
        <v>71</v>
      </c>
      <c r="AY120" s="203" t="s">
        <v>118</v>
      </c>
    </row>
    <row r="121" spans="1:65" s="13" customFormat="1" ht="11.25">
      <c r="B121" s="193"/>
      <c r="C121" s="194"/>
      <c r="D121" s="186" t="s">
        <v>131</v>
      </c>
      <c r="E121" s="195" t="s">
        <v>19</v>
      </c>
      <c r="F121" s="196" t="s">
        <v>171</v>
      </c>
      <c r="G121" s="194"/>
      <c r="H121" s="197">
        <v>16.055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131</v>
      </c>
      <c r="AU121" s="203" t="s">
        <v>82</v>
      </c>
      <c r="AV121" s="13" t="s">
        <v>82</v>
      </c>
      <c r="AW121" s="13" t="s">
        <v>33</v>
      </c>
      <c r="AX121" s="13" t="s">
        <v>71</v>
      </c>
      <c r="AY121" s="203" t="s">
        <v>118</v>
      </c>
    </row>
    <row r="122" spans="1:65" s="13" customFormat="1" ht="11.25">
      <c r="B122" s="193"/>
      <c r="C122" s="194"/>
      <c r="D122" s="186" t="s">
        <v>131</v>
      </c>
      <c r="E122" s="195" t="s">
        <v>19</v>
      </c>
      <c r="F122" s="196" t="s">
        <v>172</v>
      </c>
      <c r="G122" s="194"/>
      <c r="H122" s="197">
        <v>11.661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131</v>
      </c>
      <c r="AU122" s="203" t="s">
        <v>82</v>
      </c>
      <c r="AV122" s="13" t="s">
        <v>82</v>
      </c>
      <c r="AW122" s="13" t="s">
        <v>33</v>
      </c>
      <c r="AX122" s="13" t="s">
        <v>71</v>
      </c>
      <c r="AY122" s="203" t="s">
        <v>118</v>
      </c>
    </row>
    <row r="123" spans="1:65" s="2" customFormat="1" ht="16.5" customHeight="1">
      <c r="A123" s="34"/>
      <c r="B123" s="35"/>
      <c r="C123" s="173" t="s">
        <v>173</v>
      </c>
      <c r="D123" s="173" t="s">
        <v>120</v>
      </c>
      <c r="E123" s="174" t="s">
        <v>174</v>
      </c>
      <c r="F123" s="175" t="s">
        <v>175</v>
      </c>
      <c r="G123" s="176" t="s">
        <v>141</v>
      </c>
      <c r="H123" s="177">
        <v>10.872</v>
      </c>
      <c r="I123" s="178"/>
      <c r="J123" s="179">
        <f>ROUND(I123*H123,2)</f>
        <v>0</v>
      </c>
      <c r="K123" s="175" t="s">
        <v>124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125</v>
      </c>
      <c r="AT123" s="184" t="s">
        <v>120</v>
      </c>
      <c r="AU123" s="184" t="s">
        <v>82</v>
      </c>
      <c r="AY123" s="17" t="s">
        <v>118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125</v>
      </c>
      <c r="BM123" s="184" t="s">
        <v>176</v>
      </c>
    </row>
    <row r="124" spans="1:65" s="2" customFormat="1" ht="19.5">
      <c r="A124" s="34"/>
      <c r="B124" s="35"/>
      <c r="C124" s="36"/>
      <c r="D124" s="186" t="s">
        <v>127</v>
      </c>
      <c r="E124" s="36"/>
      <c r="F124" s="187" t="s">
        <v>177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127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129</v>
      </c>
      <c r="E125" s="36"/>
      <c r="F125" s="192" t="s">
        <v>178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129</v>
      </c>
      <c r="AU125" s="17" t="s">
        <v>82</v>
      </c>
    </row>
    <row r="126" spans="1:65" s="13" customFormat="1" ht="11.25">
      <c r="B126" s="193"/>
      <c r="C126" s="194"/>
      <c r="D126" s="186" t="s">
        <v>131</v>
      </c>
      <c r="E126" s="195" t="s">
        <v>19</v>
      </c>
      <c r="F126" s="196" t="s">
        <v>179</v>
      </c>
      <c r="G126" s="194"/>
      <c r="H126" s="197">
        <v>0.79200000000000004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131</v>
      </c>
      <c r="AU126" s="203" t="s">
        <v>82</v>
      </c>
      <c r="AV126" s="13" t="s">
        <v>82</v>
      </c>
      <c r="AW126" s="13" t="s">
        <v>33</v>
      </c>
      <c r="AX126" s="13" t="s">
        <v>71</v>
      </c>
      <c r="AY126" s="203" t="s">
        <v>118</v>
      </c>
    </row>
    <row r="127" spans="1:65" s="13" customFormat="1" ht="11.25">
      <c r="B127" s="193"/>
      <c r="C127" s="194"/>
      <c r="D127" s="186" t="s">
        <v>131</v>
      </c>
      <c r="E127" s="195" t="s">
        <v>19</v>
      </c>
      <c r="F127" s="196" t="s">
        <v>180</v>
      </c>
      <c r="G127" s="194"/>
      <c r="H127" s="197">
        <v>10.08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131</v>
      </c>
      <c r="AU127" s="203" t="s">
        <v>82</v>
      </c>
      <c r="AV127" s="13" t="s">
        <v>82</v>
      </c>
      <c r="AW127" s="13" t="s">
        <v>33</v>
      </c>
      <c r="AX127" s="13" t="s">
        <v>71</v>
      </c>
      <c r="AY127" s="203" t="s">
        <v>118</v>
      </c>
    </row>
    <row r="128" spans="1:65" s="2" customFormat="1" ht="21.75" customHeight="1">
      <c r="A128" s="34"/>
      <c r="B128" s="35"/>
      <c r="C128" s="173" t="s">
        <v>181</v>
      </c>
      <c r="D128" s="173" t="s">
        <v>120</v>
      </c>
      <c r="E128" s="174" t="s">
        <v>182</v>
      </c>
      <c r="F128" s="175" t="s">
        <v>183</v>
      </c>
      <c r="G128" s="176" t="s">
        <v>141</v>
      </c>
      <c r="H128" s="177">
        <v>28.5</v>
      </c>
      <c r="I128" s="178"/>
      <c r="J128" s="179">
        <f>ROUND(I128*H128,2)</f>
        <v>0</v>
      </c>
      <c r="K128" s="175" t="s">
        <v>124</v>
      </c>
      <c r="L128" s="39"/>
      <c r="M128" s="180" t="s">
        <v>19</v>
      </c>
      <c r="N128" s="181" t="s">
        <v>42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125</v>
      </c>
      <c r="AT128" s="184" t="s">
        <v>120</v>
      </c>
      <c r="AU128" s="184" t="s">
        <v>82</v>
      </c>
      <c r="AY128" s="17" t="s">
        <v>118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79</v>
      </c>
      <c r="BK128" s="185">
        <f>ROUND(I128*H128,2)</f>
        <v>0</v>
      </c>
      <c r="BL128" s="17" t="s">
        <v>125</v>
      </c>
      <c r="BM128" s="184" t="s">
        <v>184</v>
      </c>
    </row>
    <row r="129" spans="1:65" s="2" customFormat="1" ht="19.5">
      <c r="A129" s="34"/>
      <c r="B129" s="35"/>
      <c r="C129" s="36"/>
      <c r="D129" s="186" t="s">
        <v>127</v>
      </c>
      <c r="E129" s="36"/>
      <c r="F129" s="187" t="s">
        <v>185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127</v>
      </c>
      <c r="AU129" s="17" t="s">
        <v>82</v>
      </c>
    </row>
    <row r="130" spans="1:65" s="2" customFormat="1" ht="11.25">
      <c r="A130" s="34"/>
      <c r="B130" s="35"/>
      <c r="C130" s="36"/>
      <c r="D130" s="191" t="s">
        <v>129</v>
      </c>
      <c r="E130" s="36"/>
      <c r="F130" s="192" t="s">
        <v>186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129</v>
      </c>
      <c r="AU130" s="17" t="s">
        <v>82</v>
      </c>
    </row>
    <row r="131" spans="1:65" s="13" customFormat="1" ht="11.25">
      <c r="B131" s="193"/>
      <c r="C131" s="194"/>
      <c r="D131" s="186" t="s">
        <v>131</v>
      </c>
      <c r="E131" s="195" t="s">
        <v>19</v>
      </c>
      <c r="F131" s="196" t="s">
        <v>187</v>
      </c>
      <c r="G131" s="194"/>
      <c r="H131" s="197">
        <v>28.5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131</v>
      </c>
      <c r="AU131" s="203" t="s">
        <v>82</v>
      </c>
      <c r="AV131" s="13" t="s">
        <v>82</v>
      </c>
      <c r="AW131" s="13" t="s">
        <v>33</v>
      </c>
      <c r="AX131" s="13" t="s">
        <v>79</v>
      </c>
      <c r="AY131" s="203" t="s">
        <v>118</v>
      </c>
    </row>
    <row r="132" spans="1:65" s="2" customFormat="1" ht="21.75" customHeight="1">
      <c r="A132" s="34"/>
      <c r="B132" s="35"/>
      <c r="C132" s="173" t="s">
        <v>188</v>
      </c>
      <c r="D132" s="173" t="s">
        <v>120</v>
      </c>
      <c r="E132" s="174" t="s">
        <v>189</v>
      </c>
      <c r="F132" s="175" t="s">
        <v>190</v>
      </c>
      <c r="G132" s="176" t="s">
        <v>141</v>
      </c>
      <c r="H132" s="177">
        <v>1749.7</v>
      </c>
      <c r="I132" s="178"/>
      <c r="J132" s="179">
        <f>ROUND(I132*H132,2)</f>
        <v>0</v>
      </c>
      <c r="K132" s="175" t="s">
        <v>124</v>
      </c>
      <c r="L132" s="39"/>
      <c r="M132" s="180" t="s">
        <v>19</v>
      </c>
      <c r="N132" s="181" t="s">
        <v>42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125</v>
      </c>
      <c r="AT132" s="184" t="s">
        <v>120</v>
      </c>
      <c r="AU132" s="184" t="s">
        <v>82</v>
      </c>
      <c r="AY132" s="17" t="s">
        <v>118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125</v>
      </c>
      <c r="BM132" s="184" t="s">
        <v>191</v>
      </c>
    </row>
    <row r="133" spans="1:65" s="2" customFormat="1" ht="19.5">
      <c r="A133" s="34"/>
      <c r="B133" s="35"/>
      <c r="C133" s="36"/>
      <c r="D133" s="186" t="s">
        <v>127</v>
      </c>
      <c r="E133" s="36"/>
      <c r="F133" s="187" t="s">
        <v>192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127</v>
      </c>
      <c r="AU133" s="17" t="s">
        <v>82</v>
      </c>
    </row>
    <row r="134" spans="1:65" s="2" customFormat="1" ht="11.25">
      <c r="A134" s="34"/>
      <c r="B134" s="35"/>
      <c r="C134" s="36"/>
      <c r="D134" s="191" t="s">
        <v>129</v>
      </c>
      <c r="E134" s="36"/>
      <c r="F134" s="192" t="s">
        <v>193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129</v>
      </c>
      <c r="AU134" s="17" t="s">
        <v>82</v>
      </c>
    </row>
    <row r="135" spans="1:65" s="13" customFormat="1" ht="11.25">
      <c r="B135" s="193"/>
      <c r="C135" s="194"/>
      <c r="D135" s="186" t="s">
        <v>131</v>
      </c>
      <c r="E135" s="195" t="s">
        <v>19</v>
      </c>
      <c r="F135" s="196" t="s">
        <v>194</v>
      </c>
      <c r="G135" s="194"/>
      <c r="H135" s="197">
        <v>1749.7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131</v>
      </c>
      <c r="AU135" s="203" t="s">
        <v>82</v>
      </c>
      <c r="AV135" s="13" t="s">
        <v>82</v>
      </c>
      <c r="AW135" s="13" t="s">
        <v>33</v>
      </c>
      <c r="AX135" s="13" t="s">
        <v>79</v>
      </c>
      <c r="AY135" s="203" t="s">
        <v>118</v>
      </c>
    </row>
    <row r="136" spans="1:65" s="2" customFormat="1" ht="24.2" customHeight="1">
      <c r="A136" s="34"/>
      <c r="B136" s="35"/>
      <c r="C136" s="173" t="s">
        <v>195</v>
      </c>
      <c r="D136" s="173" t="s">
        <v>120</v>
      </c>
      <c r="E136" s="174" t="s">
        <v>196</v>
      </c>
      <c r="F136" s="175" t="s">
        <v>197</v>
      </c>
      <c r="G136" s="176" t="s">
        <v>141</v>
      </c>
      <c r="H136" s="177">
        <v>6998.8</v>
      </c>
      <c r="I136" s="178"/>
      <c r="J136" s="179">
        <f>ROUND(I136*H136,2)</f>
        <v>0</v>
      </c>
      <c r="K136" s="175" t="s">
        <v>124</v>
      </c>
      <c r="L136" s="39"/>
      <c r="M136" s="180" t="s">
        <v>19</v>
      </c>
      <c r="N136" s="181" t="s">
        <v>42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125</v>
      </c>
      <c r="AT136" s="184" t="s">
        <v>120</v>
      </c>
      <c r="AU136" s="184" t="s">
        <v>82</v>
      </c>
      <c r="AY136" s="17" t="s">
        <v>118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79</v>
      </c>
      <c r="BK136" s="185">
        <f>ROUND(I136*H136,2)</f>
        <v>0</v>
      </c>
      <c r="BL136" s="17" t="s">
        <v>125</v>
      </c>
      <c r="BM136" s="184" t="s">
        <v>198</v>
      </c>
    </row>
    <row r="137" spans="1:65" s="2" customFormat="1" ht="19.5">
      <c r="A137" s="34"/>
      <c r="B137" s="35"/>
      <c r="C137" s="36"/>
      <c r="D137" s="186" t="s">
        <v>127</v>
      </c>
      <c r="E137" s="36"/>
      <c r="F137" s="187" t="s">
        <v>199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127</v>
      </c>
      <c r="AU137" s="17" t="s">
        <v>82</v>
      </c>
    </row>
    <row r="138" spans="1:65" s="2" customFormat="1" ht="11.25">
      <c r="A138" s="34"/>
      <c r="B138" s="35"/>
      <c r="C138" s="36"/>
      <c r="D138" s="191" t="s">
        <v>129</v>
      </c>
      <c r="E138" s="36"/>
      <c r="F138" s="192" t="s">
        <v>200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82</v>
      </c>
    </row>
    <row r="139" spans="1:65" s="13" customFormat="1" ht="11.25">
      <c r="B139" s="193"/>
      <c r="C139" s="194"/>
      <c r="D139" s="186" t="s">
        <v>131</v>
      </c>
      <c r="E139" s="195" t="s">
        <v>19</v>
      </c>
      <c r="F139" s="196" t="s">
        <v>201</v>
      </c>
      <c r="G139" s="194"/>
      <c r="H139" s="197">
        <v>6998.8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131</v>
      </c>
      <c r="AU139" s="203" t="s">
        <v>82</v>
      </c>
      <c r="AV139" s="13" t="s">
        <v>82</v>
      </c>
      <c r="AW139" s="13" t="s">
        <v>33</v>
      </c>
      <c r="AX139" s="13" t="s">
        <v>79</v>
      </c>
      <c r="AY139" s="203" t="s">
        <v>118</v>
      </c>
    </row>
    <row r="140" spans="1:65" s="2" customFormat="1" ht="16.5" customHeight="1">
      <c r="A140" s="34"/>
      <c r="B140" s="35"/>
      <c r="C140" s="173" t="s">
        <v>202</v>
      </c>
      <c r="D140" s="173" t="s">
        <v>120</v>
      </c>
      <c r="E140" s="174" t="s">
        <v>203</v>
      </c>
      <c r="F140" s="175" t="s">
        <v>204</v>
      </c>
      <c r="G140" s="176" t="s">
        <v>141</v>
      </c>
      <c r="H140" s="177">
        <v>27.9</v>
      </c>
      <c r="I140" s="178"/>
      <c r="J140" s="179">
        <f>ROUND(I140*H140,2)</f>
        <v>0</v>
      </c>
      <c r="K140" s="175" t="s">
        <v>124</v>
      </c>
      <c r="L140" s="39"/>
      <c r="M140" s="180" t="s">
        <v>19</v>
      </c>
      <c r="N140" s="181" t="s">
        <v>42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125</v>
      </c>
      <c r="AT140" s="184" t="s">
        <v>120</v>
      </c>
      <c r="AU140" s="184" t="s">
        <v>82</v>
      </c>
      <c r="AY140" s="17" t="s">
        <v>118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125</v>
      </c>
      <c r="BM140" s="184" t="s">
        <v>205</v>
      </c>
    </row>
    <row r="141" spans="1:65" s="2" customFormat="1" ht="19.5">
      <c r="A141" s="34"/>
      <c r="B141" s="35"/>
      <c r="C141" s="36"/>
      <c r="D141" s="186" t="s">
        <v>127</v>
      </c>
      <c r="E141" s="36"/>
      <c r="F141" s="187" t="s">
        <v>206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127</v>
      </c>
      <c r="AU141" s="17" t="s">
        <v>82</v>
      </c>
    </row>
    <row r="142" spans="1:65" s="2" customFormat="1" ht="11.25">
      <c r="A142" s="34"/>
      <c r="B142" s="35"/>
      <c r="C142" s="36"/>
      <c r="D142" s="191" t="s">
        <v>129</v>
      </c>
      <c r="E142" s="36"/>
      <c r="F142" s="192" t="s">
        <v>207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129</v>
      </c>
      <c r="AU142" s="17" t="s">
        <v>82</v>
      </c>
    </row>
    <row r="143" spans="1:65" s="13" customFormat="1" ht="11.25">
      <c r="B143" s="193"/>
      <c r="C143" s="194"/>
      <c r="D143" s="186" t="s">
        <v>131</v>
      </c>
      <c r="E143" s="195" t="s">
        <v>19</v>
      </c>
      <c r="F143" s="196" t="s">
        <v>208</v>
      </c>
      <c r="G143" s="194"/>
      <c r="H143" s="197">
        <v>27.9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131</v>
      </c>
      <c r="AU143" s="203" t="s">
        <v>82</v>
      </c>
      <c r="AV143" s="13" t="s">
        <v>82</v>
      </c>
      <c r="AW143" s="13" t="s">
        <v>33</v>
      </c>
      <c r="AX143" s="13" t="s">
        <v>79</v>
      </c>
      <c r="AY143" s="203" t="s">
        <v>118</v>
      </c>
    </row>
    <row r="144" spans="1:65" s="2" customFormat="1" ht="16.5" customHeight="1">
      <c r="A144" s="34"/>
      <c r="B144" s="35"/>
      <c r="C144" s="173" t="s">
        <v>8</v>
      </c>
      <c r="D144" s="173" t="s">
        <v>120</v>
      </c>
      <c r="E144" s="174" t="s">
        <v>209</v>
      </c>
      <c r="F144" s="175" t="s">
        <v>210</v>
      </c>
      <c r="G144" s="176" t="s">
        <v>141</v>
      </c>
      <c r="H144" s="177">
        <v>28.5</v>
      </c>
      <c r="I144" s="178"/>
      <c r="J144" s="179">
        <f>ROUND(I144*H144,2)</f>
        <v>0</v>
      </c>
      <c r="K144" s="175" t="s">
        <v>124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125</v>
      </c>
      <c r="AT144" s="184" t="s">
        <v>120</v>
      </c>
      <c r="AU144" s="184" t="s">
        <v>82</v>
      </c>
      <c r="AY144" s="17" t="s">
        <v>118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125</v>
      </c>
      <c r="BM144" s="184" t="s">
        <v>211</v>
      </c>
    </row>
    <row r="145" spans="1:65" s="2" customFormat="1" ht="19.5">
      <c r="A145" s="34"/>
      <c r="B145" s="35"/>
      <c r="C145" s="36"/>
      <c r="D145" s="186" t="s">
        <v>127</v>
      </c>
      <c r="E145" s="36"/>
      <c r="F145" s="187" t="s">
        <v>212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127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129</v>
      </c>
      <c r="E146" s="36"/>
      <c r="F146" s="192" t="s">
        <v>213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82</v>
      </c>
    </row>
    <row r="147" spans="1:65" s="13" customFormat="1" ht="11.25">
      <c r="B147" s="193"/>
      <c r="C147" s="194"/>
      <c r="D147" s="186" t="s">
        <v>131</v>
      </c>
      <c r="E147" s="195" t="s">
        <v>19</v>
      </c>
      <c r="F147" s="196" t="s">
        <v>214</v>
      </c>
      <c r="G147" s="194"/>
      <c r="H147" s="197">
        <v>28.5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131</v>
      </c>
      <c r="AU147" s="203" t="s">
        <v>82</v>
      </c>
      <c r="AV147" s="13" t="s">
        <v>82</v>
      </c>
      <c r="AW147" s="13" t="s">
        <v>33</v>
      </c>
      <c r="AX147" s="13" t="s">
        <v>79</v>
      </c>
      <c r="AY147" s="203" t="s">
        <v>118</v>
      </c>
    </row>
    <row r="148" spans="1:65" s="2" customFormat="1" ht="16.5" customHeight="1">
      <c r="A148" s="34"/>
      <c r="B148" s="35"/>
      <c r="C148" s="173" t="s">
        <v>215</v>
      </c>
      <c r="D148" s="173" t="s">
        <v>120</v>
      </c>
      <c r="E148" s="174" t="s">
        <v>216</v>
      </c>
      <c r="F148" s="175" t="s">
        <v>217</v>
      </c>
      <c r="G148" s="176" t="s">
        <v>218</v>
      </c>
      <c r="H148" s="177">
        <v>3149.46</v>
      </c>
      <c r="I148" s="178"/>
      <c r="J148" s="179">
        <f>ROUND(I148*H148,2)</f>
        <v>0</v>
      </c>
      <c r="K148" s="175" t="s">
        <v>124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125</v>
      </c>
      <c r="AT148" s="184" t="s">
        <v>120</v>
      </c>
      <c r="AU148" s="184" t="s">
        <v>82</v>
      </c>
      <c r="AY148" s="17" t="s">
        <v>118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125</v>
      </c>
      <c r="BM148" s="184" t="s">
        <v>219</v>
      </c>
    </row>
    <row r="149" spans="1:65" s="2" customFormat="1" ht="19.5">
      <c r="A149" s="34"/>
      <c r="B149" s="35"/>
      <c r="C149" s="36"/>
      <c r="D149" s="186" t="s">
        <v>127</v>
      </c>
      <c r="E149" s="36"/>
      <c r="F149" s="187" t="s">
        <v>220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127</v>
      </c>
      <c r="AU149" s="17" t="s">
        <v>82</v>
      </c>
    </row>
    <row r="150" spans="1:65" s="2" customFormat="1" ht="11.25">
      <c r="A150" s="34"/>
      <c r="B150" s="35"/>
      <c r="C150" s="36"/>
      <c r="D150" s="191" t="s">
        <v>129</v>
      </c>
      <c r="E150" s="36"/>
      <c r="F150" s="192" t="s">
        <v>221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129</v>
      </c>
      <c r="AU150" s="17" t="s">
        <v>82</v>
      </c>
    </row>
    <row r="151" spans="1:65" s="13" customFormat="1" ht="11.25">
      <c r="B151" s="193"/>
      <c r="C151" s="194"/>
      <c r="D151" s="186" t="s">
        <v>131</v>
      </c>
      <c r="E151" s="195" t="s">
        <v>19</v>
      </c>
      <c r="F151" s="196" t="s">
        <v>222</v>
      </c>
      <c r="G151" s="194"/>
      <c r="H151" s="197">
        <v>3149.46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131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118</v>
      </c>
    </row>
    <row r="152" spans="1:65" s="2" customFormat="1" ht="16.5" customHeight="1">
      <c r="A152" s="34"/>
      <c r="B152" s="35"/>
      <c r="C152" s="173" t="s">
        <v>223</v>
      </c>
      <c r="D152" s="173" t="s">
        <v>120</v>
      </c>
      <c r="E152" s="174" t="s">
        <v>224</v>
      </c>
      <c r="F152" s="175" t="s">
        <v>225</v>
      </c>
      <c r="G152" s="176" t="s">
        <v>141</v>
      </c>
      <c r="H152" s="177">
        <v>1749.7</v>
      </c>
      <c r="I152" s="178"/>
      <c r="J152" s="179">
        <f>ROUND(I152*H152,2)</f>
        <v>0</v>
      </c>
      <c r="K152" s="175" t="s">
        <v>124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125</v>
      </c>
      <c r="AT152" s="184" t="s">
        <v>120</v>
      </c>
      <c r="AU152" s="184" t="s">
        <v>82</v>
      </c>
      <c r="AY152" s="17" t="s">
        <v>118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125</v>
      </c>
      <c r="BM152" s="184" t="s">
        <v>226</v>
      </c>
    </row>
    <row r="153" spans="1:65" s="2" customFormat="1" ht="11.25">
      <c r="A153" s="34"/>
      <c r="B153" s="35"/>
      <c r="C153" s="36"/>
      <c r="D153" s="186" t="s">
        <v>127</v>
      </c>
      <c r="E153" s="36"/>
      <c r="F153" s="187" t="s">
        <v>227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127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129</v>
      </c>
      <c r="E154" s="36"/>
      <c r="F154" s="192" t="s">
        <v>228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129</v>
      </c>
      <c r="AU154" s="17" t="s">
        <v>82</v>
      </c>
    </row>
    <row r="155" spans="1:65" s="13" customFormat="1" ht="11.25">
      <c r="B155" s="193"/>
      <c r="C155" s="194"/>
      <c r="D155" s="186" t="s">
        <v>131</v>
      </c>
      <c r="E155" s="195" t="s">
        <v>19</v>
      </c>
      <c r="F155" s="196" t="s">
        <v>229</v>
      </c>
      <c r="G155" s="194"/>
      <c r="H155" s="197">
        <v>1749.7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131</v>
      </c>
      <c r="AU155" s="203" t="s">
        <v>82</v>
      </c>
      <c r="AV155" s="13" t="s">
        <v>82</v>
      </c>
      <c r="AW155" s="13" t="s">
        <v>33</v>
      </c>
      <c r="AX155" s="13" t="s">
        <v>79</v>
      </c>
      <c r="AY155" s="203" t="s">
        <v>118</v>
      </c>
    </row>
    <row r="156" spans="1:65" s="2" customFormat="1" ht="16.5" customHeight="1">
      <c r="A156" s="34"/>
      <c r="B156" s="35"/>
      <c r="C156" s="173" t="s">
        <v>230</v>
      </c>
      <c r="D156" s="173" t="s">
        <v>120</v>
      </c>
      <c r="E156" s="174" t="s">
        <v>231</v>
      </c>
      <c r="F156" s="175" t="s">
        <v>232</v>
      </c>
      <c r="G156" s="176" t="s">
        <v>141</v>
      </c>
      <c r="H156" s="177">
        <v>23.216000000000001</v>
      </c>
      <c r="I156" s="178"/>
      <c r="J156" s="179">
        <f>ROUND(I156*H156,2)</f>
        <v>0</v>
      </c>
      <c r="K156" s="175" t="s">
        <v>124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125</v>
      </c>
      <c r="AT156" s="184" t="s">
        <v>120</v>
      </c>
      <c r="AU156" s="184" t="s">
        <v>82</v>
      </c>
      <c r="AY156" s="17" t="s">
        <v>118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125</v>
      </c>
      <c r="BM156" s="184" t="s">
        <v>233</v>
      </c>
    </row>
    <row r="157" spans="1:65" s="2" customFormat="1" ht="19.5">
      <c r="A157" s="34"/>
      <c r="B157" s="35"/>
      <c r="C157" s="36"/>
      <c r="D157" s="186" t="s">
        <v>127</v>
      </c>
      <c r="E157" s="36"/>
      <c r="F157" s="187" t="s">
        <v>234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127</v>
      </c>
      <c r="AU157" s="17" t="s">
        <v>82</v>
      </c>
    </row>
    <row r="158" spans="1:65" s="2" customFormat="1" ht="11.25">
      <c r="A158" s="34"/>
      <c r="B158" s="35"/>
      <c r="C158" s="36"/>
      <c r="D158" s="191" t="s">
        <v>129</v>
      </c>
      <c r="E158" s="36"/>
      <c r="F158" s="192" t="s">
        <v>235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129</v>
      </c>
      <c r="AU158" s="17" t="s">
        <v>82</v>
      </c>
    </row>
    <row r="159" spans="1:65" s="13" customFormat="1" ht="11.25">
      <c r="B159" s="193"/>
      <c r="C159" s="194"/>
      <c r="D159" s="186" t="s">
        <v>131</v>
      </c>
      <c r="E159" s="195" t="s">
        <v>19</v>
      </c>
      <c r="F159" s="196" t="s">
        <v>236</v>
      </c>
      <c r="G159" s="194"/>
      <c r="H159" s="197">
        <v>3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131</v>
      </c>
      <c r="AU159" s="203" t="s">
        <v>82</v>
      </c>
      <c r="AV159" s="13" t="s">
        <v>82</v>
      </c>
      <c r="AW159" s="13" t="s">
        <v>33</v>
      </c>
      <c r="AX159" s="13" t="s">
        <v>71</v>
      </c>
      <c r="AY159" s="203" t="s">
        <v>118</v>
      </c>
    </row>
    <row r="160" spans="1:65" s="13" customFormat="1" ht="11.25">
      <c r="B160" s="193"/>
      <c r="C160" s="194"/>
      <c r="D160" s="186" t="s">
        <v>131</v>
      </c>
      <c r="E160" s="195" t="s">
        <v>19</v>
      </c>
      <c r="F160" s="196" t="s">
        <v>237</v>
      </c>
      <c r="G160" s="194"/>
      <c r="H160" s="197">
        <v>1.2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131</v>
      </c>
      <c r="AU160" s="203" t="s">
        <v>82</v>
      </c>
      <c r="AV160" s="13" t="s">
        <v>82</v>
      </c>
      <c r="AW160" s="13" t="s">
        <v>33</v>
      </c>
      <c r="AX160" s="13" t="s">
        <v>71</v>
      </c>
      <c r="AY160" s="203" t="s">
        <v>118</v>
      </c>
    </row>
    <row r="161" spans="1:65" s="13" customFormat="1" ht="22.5">
      <c r="B161" s="193"/>
      <c r="C161" s="194"/>
      <c r="D161" s="186" t="s">
        <v>131</v>
      </c>
      <c r="E161" s="195" t="s">
        <v>19</v>
      </c>
      <c r="F161" s="196" t="s">
        <v>238</v>
      </c>
      <c r="G161" s="194"/>
      <c r="H161" s="197">
        <v>7.9130000000000003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131</v>
      </c>
      <c r="AU161" s="203" t="s">
        <v>82</v>
      </c>
      <c r="AV161" s="13" t="s">
        <v>82</v>
      </c>
      <c r="AW161" s="13" t="s">
        <v>33</v>
      </c>
      <c r="AX161" s="13" t="s">
        <v>71</v>
      </c>
      <c r="AY161" s="203" t="s">
        <v>118</v>
      </c>
    </row>
    <row r="162" spans="1:65" s="13" customFormat="1" ht="11.25">
      <c r="B162" s="193"/>
      <c r="C162" s="194"/>
      <c r="D162" s="186" t="s">
        <v>131</v>
      </c>
      <c r="E162" s="195" t="s">
        <v>19</v>
      </c>
      <c r="F162" s="196" t="s">
        <v>239</v>
      </c>
      <c r="G162" s="194"/>
      <c r="H162" s="197">
        <v>1.381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131</v>
      </c>
      <c r="AU162" s="203" t="s">
        <v>82</v>
      </c>
      <c r="AV162" s="13" t="s">
        <v>82</v>
      </c>
      <c r="AW162" s="13" t="s">
        <v>33</v>
      </c>
      <c r="AX162" s="13" t="s">
        <v>71</v>
      </c>
      <c r="AY162" s="203" t="s">
        <v>118</v>
      </c>
    </row>
    <row r="163" spans="1:65" s="13" customFormat="1" ht="11.25">
      <c r="B163" s="193"/>
      <c r="C163" s="194"/>
      <c r="D163" s="186" t="s">
        <v>131</v>
      </c>
      <c r="E163" s="195" t="s">
        <v>19</v>
      </c>
      <c r="F163" s="196" t="s">
        <v>240</v>
      </c>
      <c r="G163" s="194"/>
      <c r="H163" s="197">
        <v>3.528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131</v>
      </c>
      <c r="AU163" s="203" t="s">
        <v>82</v>
      </c>
      <c r="AV163" s="13" t="s">
        <v>82</v>
      </c>
      <c r="AW163" s="13" t="s">
        <v>33</v>
      </c>
      <c r="AX163" s="13" t="s">
        <v>71</v>
      </c>
      <c r="AY163" s="203" t="s">
        <v>118</v>
      </c>
    </row>
    <row r="164" spans="1:65" s="13" customFormat="1" ht="11.25">
      <c r="B164" s="193"/>
      <c r="C164" s="194"/>
      <c r="D164" s="186" t="s">
        <v>131</v>
      </c>
      <c r="E164" s="195" t="s">
        <v>19</v>
      </c>
      <c r="F164" s="196" t="s">
        <v>241</v>
      </c>
      <c r="G164" s="194"/>
      <c r="H164" s="197">
        <v>1.1399999999999999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131</v>
      </c>
      <c r="AU164" s="203" t="s">
        <v>82</v>
      </c>
      <c r="AV164" s="13" t="s">
        <v>82</v>
      </c>
      <c r="AW164" s="13" t="s">
        <v>33</v>
      </c>
      <c r="AX164" s="13" t="s">
        <v>71</v>
      </c>
      <c r="AY164" s="203" t="s">
        <v>118</v>
      </c>
    </row>
    <row r="165" spans="1:65" s="13" customFormat="1" ht="11.25">
      <c r="B165" s="193"/>
      <c r="C165" s="194"/>
      <c r="D165" s="186" t="s">
        <v>131</v>
      </c>
      <c r="E165" s="195" t="s">
        <v>19</v>
      </c>
      <c r="F165" s="196" t="s">
        <v>242</v>
      </c>
      <c r="G165" s="194"/>
      <c r="H165" s="197">
        <v>5.0540000000000003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131</v>
      </c>
      <c r="AU165" s="203" t="s">
        <v>82</v>
      </c>
      <c r="AV165" s="13" t="s">
        <v>82</v>
      </c>
      <c r="AW165" s="13" t="s">
        <v>33</v>
      </c>
      <c r="AX165" s="13" t="s">
        <v>71</v>
      </c>
      <c r="AY165" s="203" t="s">
        <v>118</v>
      </c>
    </row>
    <row r="166" spans="1:65" s="2" customFormat="1" ht="16.5" customHeight="1">
      <c r="A166" s="34"/>
      <c r="B166" s="35"/>
      <c r="C166" s="173" t="s">
        <v>243</v>
      </c>
      <c r="D166" s="173" t="s">
        <v>120</v>
      </c>
      <c r="E166" s="174" t="s">
        <v>244</v>
      </c>
      <c r="F166" s="175" t="s">
        <v>245</v>
      </c>
      <c r="G166" s="176" t="s">
        <v>123</v>
      </c>
      <c r="H166" s="177">
        <v>6488.2</v>
      </c>
      <c r="I166" s="178"/>
      <c r="J166" s="179">
        <f>ROUND(I166*H166,2)</f>
        <v>0</v>
      </c>
      <c r="K166" s="175" t="s">
        <v>124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125</v>
      </c>
      <c r="AT166" s="184" t="s">
        <v>120</v>
      </c>
      <c r="AU166" s="184" t="s">
        <v>82</v>
      </c>
      <c r="AY166" s="17" t="s">
        <v>118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79</v>
      </c>
      <c r="BK166" s="185">
        <f>ROUND(I166*H166,2)</f>
        <v>0</v>
      </c>
      <c r="BL166" s="17" t="s">
        <v>125</v>
      </c>
      <c r="BM166" s="184" t="s">
        <v>246</v>
      </c>
    </row>
    <row r="167" spans="1:65" s="2" customFormat="1" ht="11.25">
      <c r="A167" s="34"/>
      <c r="B167" s="35"/>
      <c r="C167" s="36"/>
      <c r="D167" s="186" t="s">
        <v>127</v>
      </c>
      <c r="E167" s="36"/>
      <c r="F167" s="187" t="s">
        <v>247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127</v>
      </c>
      <c r="AU167" s="17" t="s">
        <v>82</v>
      </c>
    </row>
    <row r="168" spans="1:65" s="2" customFormat="1" ht="11.25">
      <c r="A168" s="34"/>
      <c r="B168" s="35"/>
      <c r="C168" s="36"/>
      <c r="D168" s="191" t="s">
        <v>129</v>
      </c>
      <c r="E168" s="36"/>
      <c r="F168" s="192" t="s">
        <v>248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82</v>
      </c>
    </row>
    <row r="169" spans="1:65" s="13" customFormat="1" ht="11.25">
      <c r="B169" s="193"/>
      <c r="C169" s="194"/>
      <c r="D169" s="186" t="s">
        <v>131</v>
      </c>
      <c r="E169" s="195" t="s">
        <v>19</v>
      </c>
      <c r="F169" s="196" t="s">
        <v>249</v>
      </c>
      <c r="G169" s="194"/>
      <c r="H169" s="197">
        <v>6356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131</v>
      </c>
      <c r="AU169" s="203" t="s">
        <v>82</v>
      </c>
      <c r="AV169" s="13" t="s">
        <v>82</v>
      </c>
      <c r="AW169" s="13" t="s">
        <v>33</v>
      </c>
      <c r="AX169" s="13" t="s">
        <v>71</v>
      </c>
      <c r="AY169" s="203" t="s">
        <v>118</v>
      </c>
    </row>
    <row r="170" spans="1:65" s="13" customFormat="1" ht="11.25">
      <c r="B170" s="193"/>
      <c r="C170" s="194"/>
      <c r="D170" s="186" t="s">
        <v>131</v>
      </c>
      <c r="E170" s="195" t="s">
        <v>19</v>
      </c>
      <c r="F170" s="196" t="s">
        <v>250</v>
      </c>
      <c r="G170" s="194"/>
      <c r="H170" s="197">
        <v>132.19999999999999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131</v>
      </c>
      <c r="AU170" s="203" t="s">
        <v>82</v>
      </c>
      <c r="AV170" s="13" t="s">
        <v>82</v>
      </c>
      <c r="AW170" s="13" t="s">
        <v>33</v>
      </c>
      <c r="AX170" s="13" t="s">
        <v>71</v>
      </c>
      <c r="AY170" s="203" t="s">
        <v>118</v>
      </c>
    </row>
    <row r="171" spans="1:65" s="2" customFormat="1" ht="16.5" customHeight="1">
      <c r="A171" s="34"/>
      <c r="B171" s="35"/>
      <c r="C171" s="173" t="s">
        <v>251</v>
      </c>
      <c r="D171" s="173" t="s">
        <v>120</v>
      </c>
      <c r="E171" s="174" t="s">
        <v>252</v>
      </c>
      <c r="F171" s="175" t="s">
        <v>253</v>
      </c>
      <c r="G171" s="176" t="s">
        <v>123</v>
      </c>
      <c r="H171" s="177">
        <v>1097</v>
      </c>
      <c r="I171" s="178"/>
      <c r="J171" s="179">
        <f>ROUND(I171*H171,2)</f>
        <v>0</v>
      </c>
      <c r="K171" s="175" t="s">
        <v>124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125</v>
      </c>
      <c r="AT171" s="184" t="s">
        <v>120</v>
      </c>
      <c r="AU171" s="184" t="s">
        <v>82</v>
      </c>
      <c r="AY171" s="17" t="s">
        <v>118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125</v>
      </c>
      <c r="BM171" s="184" t="s">
        <v>254</v>
      </c>
    </row>
    <row r="172" spans="1:65" s="2" customFormat="1" ht="19.5">
      <c r="A172" s="34"/>
      <c r="B172" s="35"/>
      <c r="C172" s="36"/>
      <c r="D172" s="186" t="s">
        <v>127</v>
      </c>
      <c r="E172" s="36"/>
      <c r="F172" s="187" t="s">
        <v>255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127</v>
      </c>
      <c r="AU172" s="17" t="s">
        <v>82</v>
      </c>
    </row>
    <row r="173" spans="1:65" s="2" customFormat="1" ht="11.25">
      <c r="A173" s="34"/>
      <c r="B173" s="35"/>
      <c r="C173" s="36"/>
      <c r="D173" s="191" t="s">
        <v>129</v>
      </c>
      <c r="E173" s="36"/>
      <c r="F173" s="192" t="s">
        <v>256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129</v>
      </c>
      <c r="AU173" s="17" t="s">
        <v>82</v>
      </c>
    </row>
    <row r="174" spans="1:65" s="13" customFormat="1" ht="11.25">
      <c r="B174" s="193"/>
      <c r="C174" s="194"/>
      <c r="D174" s="186" t="s">
        <v>131</v>
      </c>
      <c r="E174" s="195" t="s">
        <v>19</v>
      </c>
      <c r="F174" s="196" t="s">
        <v>257</v>
      </c>
      <c r="G174" s="194"/>
      <c r="H174" s="197">
        <v>1097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131</v>
      </c>
      <c r="AU174" s="203" t="s">
        <v>82</v>
      </c>
      <c r="AV174" s="13" t="s">
        <v>82</v>
      </c>
      <c r="AW174" s="13" t="s">
        <v>33</v>
      </c>
      <c r="AX174" s="13" t="s">
        <v>79</v>
      </c>
      <c r="AY174" s="203" t="s">
        <v>118</v>
      </c>
    </row>
    <row r="175" spans="1:65" s="12" customFormat="1" ht="22.9" customHeight="1">
      <c r="B175" s="157"/>
      <c r="C175" s="158"/>
      <c r="D175" s="159" t="s">
        <v>70</v>
      </c>
      <c r="E175" s="171" t="s">
        <v>82</v>
      </c>
      <c r="F175" s="171" t="s">
        <v>258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SUM(P176:P204)</f>
        <v>0</v>
      </c>
      <c r="Q175" s="165"/>
      <c r="R175" s="166">
        <f>SUM(R176:R204)</f>
        <v>473.2597287000001</v>
      </c>
      <c r="S175" s="165"/>
      <c r="T175" s="167">
        <f>SUM(T176:T204)</f>
        <v>0</v>
      </c>
      <c r="AR175" s="168" t="s">
        <v>79</v>
      </c>
      <c r="AT175" s="169" t="s">
        <v>70</v>
      </c>
      <c r="AU175" s="169" t="s">
        <v>79</v>
      </c>
      <c r="AY175" s="168" t="s">
        <v>118</v>
      </c>
      <c r="BK175" s="170">
        <f>SUM(BK176:BK204)</f>
        <v>0</v>
      </c>
    </row>
    <row r="176" spans="1:65" s="2" customFormat="1" ht="16.5" customHeight="1">
      <c r="A176" s="34"/>
      <c r="B176" s="35"/>
      <c r="C176" s="173" t="s">
        <v>259</v>
      </c>
      <c r="D176" s="173" t="s">
        <v>120</v>
      </c>
      <c r="E176" s="174" t="s">
        <v>260</v>
      </c>
      <c r="F176" s="175" t="s">
        <v>261</v>
      </c>
      <c r="G176" s="176" t="s">
        <v>141</v>
      </c>
      <c r="H176" s="177">
        <v>3</v>
      </c>
      <c r="I176" s="178"/>
      <c r="J176" s="179">
        <f>ROUND(I176*H176,2)</f>
        <v>0</v>
      </c>
      <c r="K176" s="175" t="s">
        <v>124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1.63</v>
      </c>
      <c r="R176" s="182">
        <f>Q176*H176</f>
        <v>4.8899999999999997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125</v>
      </c>
      <c r="AT176" s="184" t="s">
        <v>120</v>
      </c>
      <c r="AU176" s="184" t="s">
        <v>82</v>
      </c>
      <c r="AY176" s="17" t="s">
        <v>118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125</v>
      </c>
      <c r="BM176" s="184" t="s">
        <v>262</v>
      </c>
    </row>
    <row r="177" spans="1:65" s="2" customFormat="1" ht="19.5">
      <c r="A177" s="34"/>
      <c r="B177" s="35"/>
      <c r="C177" s="36"/>
      <c r="D177" s="186" t="s">
        <v>127</v>
      </c>
      <c r="E177" s="36"/>
      <c r="F177" s="187" t="s">
        <v>263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127</v>
      </c>
      <c r="AU177" s="17" t="s">
        <v>82</v>
      </c>
    </row>
    <row r="178" spans="1:65" s="2" customFormat="1" ht="11.25">
      <c r="A178" s="34"/>
      <c r="B178" s="35"/>
      <c r="C178" s="36"/>
      <c r="D178" s="191" t="s">
        <v>129</v>
      </c>
      <c r="E178" s="36"/>
      <c r="F178" s="192" t="s">
        <v>264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129</v>
      </c>
      <c r="AU178" s="17" t="s">
        <v>82</v>
      </c>
    </row>
    <row r="179" spans="1:65" s="2" customFormat="1" ht="19.5">
      <c r="A179" s="34"/>
      <c r="B179" s="35"/>
      <c r="C179" s="36"/>
      <c r="D179" s="186" t="s">
        <v>265</v>
      </c>
      <c r="E179" s="36"/>
      <c r="F179" s="204" t="s">
        <v>266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265</v>
      </c>
      <c r="AU179" s="17" t="s">
        <v>82</v>
      </c>
    </row>
    <row r="180" spans="1:65" s="13" customFormat="1" ht="11.25">
      <c r="B180" s="193"/>
      <c r="C180" s="194"/>
      <c r="D180" s="186" t="s">
        <v>131</v>
      </c>
      <c r="E180" s="195" t="s">
        <v>19</v>
      </c>
      <c r="F180" s="196" t="s">
        <v>267</v>
      </c>
      <c r="G180" s="194"/>
      <c r="H180" s="197">
        <v>3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131</v>
      </c>
      <c r="AU180" s="203" t="s">
        <v>82</v>
      </c>
      <c r="AV180" s="13" t="s">
        <v>82</v>
      </c>
      <c r="AW180" s="13" t="s">
        <v>33</v>
      </c>
      <c r="AX180" s="13" t="s">
        <v>79</v>
      </c>
      <c r="AY180" s="203" t="s">
        <v>118</v>
      </c>
    </row>
    <row r="181" spans="1:65" s="2" customFormat="1" ht="16.5" customHeight="1">
      <c r="A181" s="34"/>
      <c r="B181" s="35"/>
      <c r="C181" s="173" t="s">
        <v>268</v>
      </c>
      <c r="D181" s="173" t="s">
        <v>120</v>
      </c>
      <c r="E181" s="174" t="s">
        <v>269</v>
      </c>
      <c r="F181" s="175" t="s">
        <v>270</v>
      </c>
      <c r="G181" s="176" t="s">
        <v>141</v>
      </c>
      <c r="H181" s="177">
        <v>272.60000000000002</v>
      </c>
      <c r="I181" s="178"/>
      <c r="J181" s="179">
        <f>ROUND(I181*H181,2)</f>
        <v>0</v>
      </c>
      <c r="K181" s="175" t="s">
        <v>124</v>
      </c>
      <c r="L181" s="39"/>
      <c r="M181" s="180" t="s">
        <v>19</v>
      </c>
      <c r="N181" s="181" t="s">
        <v>42</v>
      </c>
      <c r="O181" s="64"/>
      <c r="P181" s="182">
        <f>O181*H181</f>
        <v>0</v>
      </c>
      <c r="Q181" s="182">
        <v>1.665</v>
      </c>
      <c r="R181" s="182">
        <f>Q181*H181</f>
        <v>453.87900000000008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125</v>
      </c>
      <c r="AT181" s="184" t="s">
        <v>120</v>
      </c>
      <c r="AU181" s="184" t="s">
        <v>82</v>
      </c>
      <c r="AY181" s="17" t="s">
        <v>118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79</v>
      </c>
      <c r="BK181" s="185">
        <f>ROUND(I181*H181,2)</f>
        <v>0</v>
      </c>
      <c r="BL181" s="17" t="s">
        <v>125</v>
      </c>
      <c r="BM181" s="184" t="s">
        <v>271</v>
      </c>
    </row>
    <row r="182" spans="1:65" s="2" customFormat="1" ht="19.5">
      <c r="A182" s="34"/>
      <c r="B182" s="35"/>
      <c r="C182" s="36"/>
      <c r="D182" s="186" t="s">
        <v>127</v>
      </c>
      <c r="E182" s="36"/>
      <c r="F182" s="187" t="s">
        <v>272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127</v>
      </c>
      <c r="AU182" s="17" t="s">
        <v>82</v>
      </c>
    </row>
    <row r="183" spans="1:65" s="2" customFormat="1" ht="11.25">
      <c r="A183" s="34"/>
      <c r="B183" s="35"/>
      <c r="C183" s="36"/>
      <c r="D183" s="191" t="s">
        <v>129</v>
      </c>
      <c r="E183" s="36"/>
      <c r="F183" s="192" t="s">
        <v>273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129</v>
      </c>
      <c r="AU183" s="17" t="s">
        <v>82</v>
      </c>
    </row>
    <row r="184" spans="1:65" s="13" customFormat="1" ht="11.25">
      <c r="B184" s="193"/>
      <c r="C184" s="194"/>
      <c r="D184" s="186" t="s">
        <v>131</v>
      </c>
      <c r="E184" s="195" t="s">
        <v>19</v>
      </c>
      <c r="F184" s="196" t="s">
        <v>160</v>
      </c>
      <c r="G184" s="194"/>
      <c r="H184" s="197">
        <v>272.60000000000002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131</v>
      </c>
      <c r="AU184" s="203" t="s">
        <v>82</v>
      </c>
      <c r="AV184" s="13" t="s">
        <v>82</v>
      </c>
      <c r="AW184" s="13" t="s">
        <v>33</v>
      </c>
      <c r="AX184" s="13" t="s">
        <v>79</v>
      </c>
      <c r="AY184" s="203" t="s">
        <v>118</v>
      </c>
    </row>
    <row r="185" spans="1:65" s="2" customFormat="1" ht="16.5" customHeight="1">
      <c r="A185" s="34"/>
      <c r="B185" s="35"/>
      <c r="C185" s="173" t="s">
        <v>274</v>
      </c>
      <c r="D185" s="173" t="s">
        <v>120</v>
      </c>
      <c r="E185" s="174" t="s">
        <v>275</v>
      </c>
      <c r="F185" s="175" t="s">
        <v>276</v>
      </c>
      <c r="G185" s="176" t="s">
        <v>123</v>
      </c>
      <c r="H185" s="177">
        <v>14</v>
      </c>
      <c r="I185" s="178"/>
      <c r="J185" s="179">
        <f>ROUND(I185*H185,2)</f>
        <v>0</v>
      </c>
      <c r="K185" s="175" t="s">
        <v>124</v>
      </c>
      <c r="L185" s="39"/>
      <c r="M185" s="180" t="s">
        <v>19</v>
      </c>
      <c r="N185" s="181" t="s">
        <v>42</v>
      </c>
      <c r="O185" s="64"/>
      <c r="P185" s="182">
        <f>O185*H185</f>
        <v>0</v>
      </c>
      <c r="Q185" s="182">
        <v>3.1E-4</v>
      </c>
      <c r="R185" s="182">
        <f>Q185*H185</f>
        <v>4.3400000000000001E-3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125</v>
      </c>
      <c r="AT185" s="184" t="s">
        <v>120</v>
      </c>
      <c r="AU185" s="184" t="s">
        <v>82</v>
      </c>
      <c r="AY185" s="17" t="s">
        <v>118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125</v>
      </c>
      <c r="BM185" s="184" t="s">
        <v>277</v>
      </c>
    </row>
    <row r="186" spans="1:65" s="2" customFormat="1" ht="19.5">
      <c r="A186" s="34"/>
      <c r="B186" s="35"/>
      <c r="C186" s="36"/>
      <c r="D186" s="186" t="s">
        <v>127</v>
      </c>
      <c r="E186" s="36"/>
      <c r="F186" s="187" t="s">
        <v>278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127</v>
      </c>
      <c r="AU186" s="17" t="s">
        <v>82</v>
      </c>
    </row>
    <row r="187" spans="1:65" s="2" customFormat="1" ht="11.25">
      <c r="A187" s="34"/>
      <c r="B187" s="35"/>
      <c r="C187" s="36"/>
      <c r="D187" s="191" t="s">
        <v>129</v>
      </c>
      <c r="E187" s="36"/>
      <c r="F187" s="192" t="s">
        <v>279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129</v>
      </c>
      <c r="AU187" s="17" t="s">
        <v>82</v>
      </c>
    </row>
    <row r="188" spans="1:65" s="13" customFormat="1" ht="11.25">
      <c r="B188" s="193"/>
      <c r="C188" s="194"/>
      <c r="D188" s="186" t="s">
        <v>131</v>
      </c>
      <c r="E188" s="195" t="s">
        <v>19</v>
      </c>
      <c r="F188" s="196" t="s">
        <v>280</v>
      </c>
      <c r="G188" s="194"/>
      <c r="H188" s="197">
        <v>14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131</v>
      </c>
      <c r="AU188" s="203" t="s">
        <v>82</v>
      </c>
      <c r="AV188" s="13" t="s">
        <v>82</v>
      </c>
      <c r="AW188" s="13" t="s">
        <v>33</v>
      </c>
      <c r="AX188" s="13" t="s">
        <v>79</v>
      </c>
      <c r="AY188" s="203" t="s">
        <v>118</v>
      </c>
    </row>
    <row r="189" spans="1:65" s="2" customFormat="1" ht="16.5" customHeight="1">
      <c r="A189" s="34"/>
      <c r="B189" s="35"/>
      <c r="C189" s="205" t="s">
        <v>7</v>
      </c>
      <c r="D189" s="205" t="s">
        <v>281</v>
      </c>
      <c r="E189" s="206" t="s">
        <v>282</v>
      </c>
      <c r="F189" s="207" t="s">
        <v>283</v>
      </c>
      <c r="G189" s="208" t="s">
        <v>123</v>
      </c>
      <c r="H189" s="209">
        <v>16.582999999999998</v>
      </c>
      <c r="I189" s="210"/>
      <c r="J189" s="211">
        <f>ROUND(I189*H189,2)</f>
        <v>0</v>
      </c>
      <c r="K189" s="207" t="s">
        <v>124</v>
      </c>
      <c r="L189" s="212"/>
      <c r="M189" s="213" t="s">
        <v>19</v>
      </c>
      <c r="N189" s="214" t="s">
        <v>42</v>
      </c>
      <c r="O189" s="64"/>
      <c r="P189" s="182">
        <f>O189*H189</f>
        <v>0</v>
      </c>
      <c r="Q189" s="182">
        <v>2.9999999999999997E-4</v>
      </c>
      <c r="R189" s="182">
        <f>Q189*H189</f>
        <v>4.9748999999999991E-3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181</v>
      </c>
      <c r="AT189" s="184" t="s">
        <v>281</v>
      </c>
      <c r="AU189" s="184" t="s">
        <v>82</v>
      </c>
      <c r="AY189" s="17" t="s">
        <v>118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79</v>
      </c>
      <c r="BK189" s="185">
        <f>ROUND(I189*H189,2)</f>
        <v>0</v>
      </c>
      <c r="BL189" s="17" t="s">
        <v>125</v>
      </c>
      <c r="BM189" s="184" t="s">
        <v>284</v>
      </c>
    </row>
    <row r="190" spans="1:65" s="2" customFormat="1" ht="11.25">
      <c r="A190" s="34"/>
      <c r="B190" s="35"/>
      <c r="C190" s="36"/>
      <c r="D190" s="186" t="s">
        <v>127</v>
      </c>
      <c r="E190" s="36"/>
      <c r="F190" s="187" t="s">
        <v>283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127</v>
      </c>
      <c r="AU190" s="17" t="s">
        <v>82</v>
      </c>
    </row>
    <row r="191" spans="1:65" s="13" customFormat="1" ht="11.25">
      <c r="B191" s="193"/>
      <c r="C191" s="194"/>
      <c r="D191" s="186" t="s">
        <v>131</v>
      </c>
      <c r="E191" s="194"/>
      <c r="F191" s="196" t="s">
        <v>285</v>
      </c>
      <c r="G191" s="194"/>
      <c r="H191" s="197">
        <v>16.582999999999998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131</v>
      </c>
      <c r="AU191" s="203" t="s">
        <v>82</v>
      </c>
      <c r="AV191" s="13" t="s">
        <v>82</v>
      </c>
      <c r="AW191" s="13" t="s">
        <v>4</v>
      </c>
      <c r="AX191" s="13" t="s">
        <v>79</v>
      </c>
      <c r="AY191" s="203" t="s">
        <v>118</v>
      </c>
    </row>
    <row r="192" spans="1:65" s="2" customFormat="1" ht="16.5" customHeight="1">
      <c r="A192" s="34"/>
      <c r="B192" s="35"/>
      <c r="C192" s="173" t="s">
        <v>286</v>
      </c>
      <c r="D192" s="173" t="s">
        <v>120</v>
      </c>
      <c r="E192" s="174" t="s">
        <v>287</v>
      </c>
      <c r="F192" s="175" t="s">
        <v>288</v>
      </c>
      <c r="G192" s="176" t="s">
        <v>289</v>
      </c>
      <c r="H192" s="177">
        <v>1363</v>
      </c>
      <c r="I192" s="178"/>
      <c r="J192" s="179">
        <f>ROUND(I192*H192,2)</f>
        <v>0</v>
      </c>
      <c r="K192" s="175" t="s">
        <v>124</v>
      </c>
      <c r="L192" s="39"/>
      <c r="M192" s="180" t="s">
        <v>19</v>
      </c>
      <c r="N192" s="181" t="s">
        <v>42</v>
      </c>
      <c r="O192" s="64"/>
      <c r="P192" s="182">
        <f>O192*H192</f>
        <v>0</v>
      </c>
      <c r="Q192" s="182">
        <v>4.8999999999999998E-4</v>
      </c>
      <c r="R192" s="182">
        <f>Q192*H192</f>
        <v>0.66786999999999996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125</v>
      </c>
      <c r="AT192" s="184" t="s">
        <v>120</v>
      </c>
      <c r="AU192" s="184" t="s">
        <v>82</v>
      </c>
      <c r="AY192" s="17" t="s">
        <v>118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79</v>
      </c>
      <c r="BK192" s="185">
        <f>ROUND(I192*H192,2)</f>
        <v>0</v>
      </c>
      <c r="BL192" s="17" t="s">
        <v>125</v>
      </c>
      <c r="BM192" s="184" t="s">
        <v>290</v>
      </c>
    </row>
    <row r="193" spans="1:65" s="2" customFormat="1" ht="11.25">
      <c r="A193" s="34"/>
      <c r="B193" s="35"/>
      <c r="C193" s="36"/>
      <c r="D193" s="186" t="s">
        <v>127</v>
      </c>
      <c r="E193" s="36"/>
      <c r="F193" s="187" t="s">
        <v>291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127</v>
      </c>
      <c r="AU193" s="17" t="s">
        <v>82</v>
      </c>
    </row>
    <row r="194" spans="1:65" s="2" customFormat="1" ht="11.25">
      <c r="A194" s="34"/>
      <c r="B194" s="35"/>
      <c r="C194" s="36"/>
      <c r="D194" s="191" t="s">
        <v>129</v>
      </c>
      <c r="E194" s="36"/>
      <c r="F194" s="192" t="s">
        <v>292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129</v>
      </c>
      <c r="AU194" s="17" t="s">
        <v>82</v>
      </c>
    </row>
    <row r="195" spans="1:65" s="13" customFormat="1" ht="11.25">
      <c r="B195" s="193"/>
      <c r="C195" s="194"/>
      <c r="D195" s="186" t="s">
        <v>131</v>
      </c>
      <c r="E195" s="195" t="s">
        <v>19</v>
      </c>
      <c r="F195" s="196" t="s">
        <v>293</v>
      </c>
      <c r="G195" s="194"/>
      <c r="H195" s="197">
        <v>1363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131</v>
      </c>
      <c r="AU195" s="203" t="s">
        <v>82</v>
      </c>
      <c r="AV195" s="13" t="s">
        <v>82</v>
      </c>
      <c r="AW195" s="13" t="s">
        <v>33</v>
      </c>
      <c r="AX195" s="13" t="s">
        <v>79</v>
      </c>
      <c r="AY195" s="203" t="s">
        <v>118</v>
      </c>
    </row>
    <row r="196" spans="1:65" s="2" customFormat="1" ht="16.5" customHeight="1">
      <c r="A196" s="34"/>
      <c r="B196" s="35"/>
      <c r="C196" s="173" t="s">
        <v>294</v>
      </c>
      <c r="D196" s="173" t="s">
        <v>120</v>
      </c>
      <c r="E196" s="174" t="s">
        <v>295</v>
      </c>
      <c r="F196" s="175" t="s">
        <v>296</v>
      </c>
      <c r="G196" s="176" t="s">
        <v>141</v>
      </c>
      <c r="H196" s="177">
        <v>0.91700000000000004</v>
      </c>
      <c r="I196" s="178"/>
      <c r="J196" s="179">
        <f>ROUND(I196*H196,2)</f>
        <v>0</v>
      </c>
      <c r="K196" s="175" t="s">
        <v>124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2.16</v>
      </c>
      <c r="R196" s="182">
        <f>Q196*H196</f>
        <v>1.9807200000000003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125</v>
      </c>
      <c r="AT196" s="184" t="s">
        <v>120</v>
      </c>
      <c r="AU196" s="184" t="s">
        <v>82</v>
      </c>
      <c r="AY196" s="17" t="s">
        <v>118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125</v>
      </c>
      <c r="BM196" s="184" t="s">
        <v>297</v>
      </c>
    </row>
    <row r="197" spans="1:65" s="2" customFormat="1" ht="11.25">
      <c r="A197" s="34"/>
      <c r="B197" s="35"/>
      <c r="C197" s="36"/>
      <c r="D197" s="186" t="s">
        <v>127</v>
      </c>
      <c r="E197" s="36"/>
      <c r="F197" s="187" t="s">
        <v>296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127</v>
      </c>
      <c r="AU197" s="17" t="s">
        <v>82</v>
      </c>
    </row>
    <row r="198" spans="1:65" s="2" customFormat="1" ht="11.25">
      <c r="A198" s="34"/>
      <c r="B198" s="35"/>
      <c r="C198" s="36"/>
      <c r="D198" s="191" t="s">
        <v>129</v>
      </c>
      <c r="E198" s="36"/>
      <c r="F198" s="192" t="s">
        <v>298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129</v>
      </c>
      <c r="AU198" s="17" t="s">
        <v>82</v>
      </c>
    </row>
    <row r="199" spans="1:65" s="13" customFormat="1" ht="11.25">
      <c r="B199" s="193"/>
      <c r="C199" s="194"/>
      <c r="D199" s="186" t="s">
        <v>131</v>
      </c>
      <c r="E199" s="195" t="s">
        <v>19</v>
      </c>
      <c r="F199" s="196" t="s">
        <v>299</v>
      </c>
      <c r="G199" s="194"/>
      <c r="H199" s="197">
        <v>0.252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131</v>
      </c>
      <c r="AU199" s="203" t="s">
        <v>82</v>
      </c>
      <c r="AV199" s="13" t="s">
        <v>82</v>
      </c>
      <c r="AW199" s="13" t="s">
        <v>33</v>
      </c>
      <c r="AX199" s="13" t="s">
        <v>71</v>
      </c>
      <c r="AY199" s="203" t="s">
        <v>118</v>
      </c>
    </row>
    <row r="200" spans="1:65" s="13" customFormat="1" ht="11.25">
      <c r="B200" s="193"/>
      <c r="C200" s="194"/>
      <c r="D200" s="186" t="s">
        <v>131</v>
      </c>
      <c r="E200" s="195" t="s">
        <v>19</v>
      </c>
      <c r="F200" s="196" t="s">
        <v>300</v>
      </c>
      <c r="G200" s="194"/>
      <c r="H200" s="197">
        <v>0.66500000000000004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131</v>
      </c>
      <c r="AU200" s="203" t="s">
        <v>82</v>
      </c>
      <c r="AV200" s="13" t="s">
        <v>82</v>
      </c>
      <c r="AW200" s="13" t="s">
        <v>33</v>
      </c>
      <c r="AX200" s="13" t="s">
        <v>71</v>
      </c>
      <c r="AY200" s="203" t="s">
        <v>118</v>
      </c>
    </row>
    <row r="201" spans="1:65" s="2" customFormat="1" ht="16.5" customHeight="1">
      <c r="A201" s="34"/>
      <c r="B201" s="35"/>
      <c r="C201" s="173" t="s">
        <v>301</v>
      </c>
      <c r="D201" s="173" t="s">
        <v>120</v>
      </c>
      <c r="E201" s="174" t="s">
        <v>302</v>
      </c>
      <c r="F201" s="175" t="s">
        <v>303</v>
      </c>
      <c r="G201" s="176" t="s">
        <v>141</v>
      </c>
      <c r="H201" s="177">
        <v>3.99</v>
      </c>
      <c r="I201" s="178"/>
      <c r="J201" s="179">
        <f>ROUND(I201*H201,2)</f>
        <v>0</v>
      </c>
      <c r="K201" s="175" t="s">
        <v>124</v>
      </c>
      <c r="L201" s="39"/>
      <c r="M201" s="180" t="s">
        <v>19</v>
      </c>
      <c r="N201" s="181" t="s">
        <v>42</v>
      </c>
      <c r="O201" s="64"/>
      <c r="P201" s="182">
        <f>O201*H201</f>
        <v>0</v>
      </c>
      <c r="Q201" s="182">
        <v>2.9656199999999999</v>
      </c>
      <c r="R201" s="182">
        <f>Q201*H201</f>
        <v>11.8328238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125</v>
      </c>
      <c r="AT201" s="184" t="s">
        <v>120</v>
      </c>
      <c r="AU201" s="184" t="s">
        <v>82</v>
      </c>
      <c r="AY201" s="17" t="s">
        <v>118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79</v>
      </c>
      <c r="BK201" s="185">
        <f>ROUND(I201*H201,2)</f>
        <v>0</v>
      </c>
      <c r="BL201" s="17" t="s">
        <v>125</v>
      </c>
      <c r="BM201" s="184" t="s">
        <v>304</v>
      </c>
    </row>
    <row r="202" spans="1:65" s="2" customFormat="1" ht="29.25">
      <c r="A202" s="34"/>
      <c r="B202" s="35"/>
      <c r="C202" s="36"/>
      <c r="D202" s="186" t="s">
        <v>127</v>
      </c>
      <c r="E202" s="36"/>
      <c r="F202" s="187" t="s">
        <v>305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127</v>
      </c>
      <c r="AU202" s="17" t="s">
        <v>82</v>
      </c>
    </row>
    <row r="203" spans="1:65" s="2" customFormat="1" ht="11.25">
      <c r="A203" s="34"/>
      <c r="B203" s="35"/>
      <c r="C203" s="36"/>
      <c r="D203" s="191" t="s">
        <v>129</v>
      </c>
      <c r="E203" s="36"/>
      <c r="F203" s="192" t="s">
        <v>306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129</v>
      </c>
      <c r="AU203" s="17" t="s">
        <v>82</v>
      </c>
    </row>
    <row r="204" spans="1:65" s="13" customFormat="1" ht="11.25">
      <c r="B204" s="193"/>
      <c r="C204" s="194"/>
      <c r="D204" s="186" t="s">
        <v>131</v>
      </c>
      <c r="E204" s="195" t="s">
        <v>19</v>
      </c>
      <c r="F204" s="196" t="s">
        <v>307</v>
      </c>
      <c r="G204" s="194"/>
      <c r="H204" s="197">
        <v>3.99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131</v>
      </c>
      <c r="AU204" s="203" t="s">
        <v>82</v>
      </c>
      <c r="AV204" s="13" t="s">
        <v>82</v>
      </c>
      <c r="AW204" s="13" t="s">
        <v>33</v>
      </c>
      <c r="AX204" s="13" t="s">
        <v>79</v>
      </c>
      <c r="AY204" s="203" t="s">
        <v>118</v>
      </c>
    </row>
    <row r="205" spans="1:65" s="12" customFormat="1" ht="22.9" customHeight="1">
      <c r="B205" s="157"/>
      <c r="C205" s="158"/>
      <c r="D205" s="159" t="s">
        <v>70</v>
      </c>
      <c r="E205" s="171" t="s">
        <v>138</v>
      </c>
      <c r="F205" s="171" t="s">
        <v>308</v>
      </c>
      <c r="G205" s="158"/>
      <c r="H205" s="158"/>
      <c r="I205" s="161"/>
      <c r="J205" s="172">
        <f>BK205</f>
        <v>0</v>
      </c>
      <c r="K205" s="158"/>
      <c r="L205" s="163"/>
      <c r="M205" s="164"/>
      <c r="N205" s="165"/>
      <c r="O205" s="165"/>
      <c r="P205" s="166">
        <f>SUM(P206:P227)</f>
        <v>0</v>
      </c>
      <c r="Q205" s="165"/>
      <c r="R205" s="166">
        <f>SUM(R206:R227)</f>
        <v>15.814086619999999</v>
      </c>
      <c r="S205" s="165"/>
      <c r="T205" s="167">
        <f>SUM(T206:T227)</f>
        <v>0</v>
      </c>
      <c r="AR205" s="168" t="s">
        <v>79</v>
      </c>
      <c r="AT205" s="169" t="s">
        <v>70</v>
      </c>
      <c r="AU205" s="169" t="s">
        <v>79</v>
      </c>
      <c r="AY205" s="168" t="s">
        <v>118</v>
      </c>
      <c r="BK205" s="170">
        <f>SUM(BK206:BK227)</f>
        <v>0</v>
      </c>
    </row>
    <row r="206" spans="1:65" s="2" customFormat="1" ht="16.5" customHeight="1">
      <c r="A206" s="34"/>
      <c r="B206" s="35"/>
      <c r="C206" s="173" t="s">
        <v>309</v>
      </c>
      <c r="D206" s="173" t="s">
        <v>120</v>
      </c>
      <c r="E206" s="174" t="s">
        <v>310</v>
      </c>
      <c r="F206" s="175" t="s">
        <v>311</v>
      </c>
      <c r="G206" s="176" t="s">
        <v>141</v>
      </c>
      <c r="H206" s="177">
        <v>0.42799999999999999</v>
      </c>
      <c r="I206" s="178"/>
      <c r="J206" s="179">
        <f>ROUND(I206*H206,2)</f>
        <v>0</v>
      </c>
      <c r="K206" s="175" t="s">
        <v>124</v>
      </c>
      <c r="L206" s="39"/>
      <c r="M206" s="180" t="s">
        <v>19</v>
      </c>
      <c r="N206" s="181" t="s">
        <v>42</v>
      </c>
      <c r="O206" s="64"/>
      <c r="P206" s="182">
        <f>O206*H206</f>
        <v>0</v>
      </c>
      <c r="Q206" s="182">
        <v>2.5021499999999999</v>
      </c>
      <c r="R206" s="182">
        <f>Q206*H206</f>
        <v>1.0709202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125</v>
      </c>
      <c r="AT206" s="184" t="s">
        <v>120</v>
      </c>
      <c r="AU206" s="184" t="s">
        <v>82</v>
      </c>
      <c r="AY206" s="17" t="s">
        <v>118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79</v>
      </c>
      <c r="BK206" s="185">
        <f>ROUND(I206*H206,2)</f>
        <v>0</v>
      </c>
      <c r="BL206" s="17" t="s">
        <v>125</v>
      </c>
      <c r="BM206" s="184" t="s">
        <v>312</v>
      </c>
    </row>
    <row r="207" spans="1:65" s="2" customFormat="1" ht="11.25">
      <c r="A207" s="34"/>
      <c r="B207" s="35"/>
      <c r="C207" s="36"/>
      <c r="D207" s="186" t="s">
        <v>127</v>
      </c>
      <c r="E207" s="36"/>
      <c r="F207" s="187" t="s">
        <v>313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127</v>
      </c>
      <c r="AU207" s="17" t="s">
        <v>82</v>
      </c>
    </row>
    <row r="208" spans="1:65" s="2" customFormat="1" ht="11.25">
      <c r="A208" s="34"/>
      <c r="B208" s="35"/>
      <c r="C208" s="36"/>
      <c r="D208" s="191" t="s">
        <v>129</v>
      </c>
      <c r="E208" s="36"/>
      <c r="F208" s="192" t="s">
        <v>314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129</v>
      </c>
      <c r="AU208" s="17" t="s">
        <v>82</v>
      </c>
    </row>
    <row r="209" spans="1:65" s="13" customFormat="1" ht="11.25">
      <c r="B209" s="193"/>
      <c r="C209" s="194"/>
      <c r="D209" s="186" t="s">
        <v>131</v>
      </c>
      <c r="E209" s="195" t="s">
        <v>19</v>
      </c>
      <c r="F209" s="196" t="s">
        <v>315</v>
      </c>
      <c r="G209" s="194"/>
      <c r="H209" s="197">
        <v>0.42799999999999999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131</v>
      </c>
      <c r="AU209" s="203" t="s">
        <v>82</v>
      </c>
      <c r="AV209" s="13" t="s">
        <v>82</v>
      </c>
      <c r="AW209" s="13" t="s">
        <v>33</v>
      </c>
      <c r="AX209" s="13" t="s">
        <v>79</v>
      </c>
      <c r="AY209" s="203" t="s">
        <v>118</v>
      </c>
    </row>
    <row r="210" spans="1:65" s="2" customFormat="1" ht="16.5" customHeight="1">
      <c r="A210" s="34"/>
      <c r="B210" s="35"/>
      <c r="C210" s="173" t="s">
        <v>316</v>
      </c>
      <c r="D210" s="173" t="s">
        <v>120</v>
      </c>
      <c r="E210" s="174" t="s">
        <v>317</v>
      </c>
      <c r="F210" s="175" t="s">
        <v>318</v>
      </c>
      <c r="G210" s="176" t="s">
        <v>141</v>
      </c>
      <c r="H210" s="177">
        <v>0.42799999999999999</v>
      </c>
      <c r="I210" s="178"/>
      <c r="J210" s="179">
        <f>ROUND(I210*H210,2)</f>
        <v>0</v>
      </c>
      <c r="K210" s="175" t="s">
        <v>124</v>
      </c>
      <c r="L210" s="39"/>
      <c r="M210" s="180" t="s">
        <v>19</v>
      </c>
      <c r="N210" s="181" t="s">
        <v>42</v>
      </c>
      <c r="O210" s="64"/>
      <c r="P210" s="182">
        <f>O210*H210</f>
        <v>0</v>
      </c>
      <c r="Q210" s="182">
        <v>4.8579999999999998E-2</v>
      </c>
      <c r="R210" s="182">
        <f>Q210*H210</f>
        <v>2.079224E-2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125</v>
      </c>
      <c r="AT210" s="184" t="s">
        <v>120</v>
      </c>
      <c r="AU210" s="184" t="s">
        <v>82</v>
      </c>
      <c r="AY210" s="17" t="s">
        <v>118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79</v>
      </c>
      <c r="BK210" s="185">
        <f>ROUND(I210*H210,2)</f>
        <v>0</v>
      </c>
      <c r="BL210" s="17" t="s">
        <v>125</v>
      </c>
      <c r="BM210" s="184" t="s">
        <v>319</v>
      </c>
    </row>
    <row r="211" spans="1:65" s="2" customFormat="1" ht="11.25">
      <c r="A211" s="34"/>
      <c r="B211" s="35"/>
      <c r="C211" s="36"/>
      <c r="D211" s="186" t="s">
        <v>127</v>
      </c>
      <c r="E211" s="36"/>
      <c r="F211" s="187" t="s">
        <v>320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127</v>
      </c>
      <c r="AU211" s="17" t="s">
        <v>82</v>
      </c>
    </row>
    <row r="212" spans="1:65" s="2" customFormat="1" ht="11.25">
      <c r="A212" s="34"/>
      <c r="B212" s="35"/>
      <c r="C212" s="36"/>
      <c r="D212" s="191" t="s">
        <v>129</v>
      </c>
      <c r="E212" s="36"/>
      <c r="F212" s="192" t="s">
        <v>321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129</v>
      </c>
      <c r="AU212" s="17" t="s">
        <v>82</v>
      </c>
    </row>
    <row r="213" spans="1:65" s="2" customFormat="1" ht="16.5" customHeight="1">
      <c r="A213" s="34"/>
      <c r="B213" s="35"/>
      <c r="C213" s="173" t="s">
        <v>322</v>
      </c>
      <c r="D213" s="173" t="s">
        <v>120</v>
      </c>
      <c r="E213" s="174" t="s">
        <v>323</v>
      </c>
      <c r="F213" s="175" t="s">
        <v>324</v>
      </c>
      <c r="G213" s="176" t="s">
        <v>123</v>
      </c>
      <c r="H213" s="177">
        <v>2.08</v>
      </c>
      <c r="I213" s="178"/>
      <c r="J213" s="179">
        <f>ROUND(I213*H213,2)</f>
        <v>0</v>
      </c>
      <c r="K213" s="175" t="s">
        <v>124</v>
      </c>
      <c r="L213" s="39"/>
      <c r="M213" s="180" t="s">
        <v>19</v>
      </c>
      <c r="N213" s="181" t="s">
        <v>42</v>
      </c>
      <c r="O213" s="64"/>
      <c r="P213" s="182">
        <f>O213*H213</f>
        <v>0</v>
      </c>
      <c r="Q213" s="182">
        <v>4.1259999999999998E-2</v>
      </c>
      <c r="R213" s="182">
        <f>Q213*H213</f>
        <v>8.5820800000000003E-2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125</v>
      </c>
      <c r="AT213" s="184" t="s">
        <v>120</v>
      </c>
      <c r="AU213" s="184" t="s">
        <v>82</v>
      </c>
      <c r="AY213" s="17" t="s">
        <v>118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79</v>
      </c>
      <c r="BK213" s="185">
        <f>ROUND(I213*H213,2)</f>
        <v>0</v>
      </c>
      <c r="BL213" s="17" t="s">
        <v>125</v>
      </c>
      <c r="BM213" s="184" t="s">
        <v>325</v>
      </c>
    </row>
    <row r="214" spans="1:65" s="2" customFormat="1" ht="11.25">
      <c r="A214" s="34"/>
      <c r="B214" s="35"/>
      <c r="C214" s="36"/>
      <c r="D214" s="186" t="s">
        <v>127</v>
      </c>
      <c r="E214" s="36"/>
      <c r="F214" s="187" t="s">
        <v>326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127</v>
      </c>
      <c r="AU214" s="17" t="s">
        <v>82</v>
      </c>
    </row>
    <row r="215" spans="1:65" s="2" customFormat="1" ht="11.25">
      <c r="A215" s="34"/>
      <c r="B215" s="35"/>
      <c r="C215" s="36"/>
      <c r="D215" s="191" t="s">
        <v>129</v>
      </c>
      <c r="E215" s="36"/>
      <c r="F215" s="192" t="s">
        <v>327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129</v>
      </c>
      <c r="AU215" s="17" t="s">
        <v>82</v>
      </c>
    </row>
    <row r="216" spans="1:65" s="13" customFormat="1" ht="11.25">
      <c r="B216" s="193"/>
      <c r="C216" s="194"/>
      <c r="D216" s="186" t="s">
        <v>131</v>
      </c>
      <c r="E216" s="195" t="s">
        <v>19</v>
      </c>
      <c r="F216" s="196" t="s">
        <v>328</v>
      </c>
      <c r="G216" s="194"/>
      <c r="H216" s="197">
        <v>2.08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131</v>
      </c>
      <c r="AU216" s="203" t="s">
        <v>82</v>
      </c>
      <c r="AV216" s="13" t="s">
        <v>82</v>
      </c>
      <c r="AW216" s="13" t="s">
        <v>33</v>
      </c>
      <c r="AX216" s="13" t="s">
        <v>79</v>
      </c>
      <c r="AY216" s="203" t="s">
        <v>118</v>
      </c>
    </row>
    <row r="217" spans="1:65" s="2" customFormat="1" ht="16.5" customHeight="1">
      <c r="A217" s="34"/>
      <c r="B217" s="35"/>
      <c r="C217" s="173" t="s">
        <v>329</v>
      </c>
      <c r="D217" s="173" t="s">
        <v>120</v>
      </c>
      <c r="E217" s="174" t="s">
        <v>330</v>
      </c>
      <c r="F217" s="175" t="s">
        <v>331</v>
      </c>
      <c r="G217" s="176" t="s">
        <v>123</v>
      </c>
      <c r="H217" s="177">
        <v>2.08</v>
      </c>
      <c r="I217" s="178"/>
      <c r="J217" s="179">
        <f>ROUND(I217*H217,2)</f>
        <v>0</v>
      </c>
      <c r="K217" s="175" t="s">
        <v>124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2.0000000000000002E-5</v>
      </c>
      <c r="R217" s="182">
        <f>Q217*H217</f>
        <v>4.1600000000000002E-5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125</v>
      </c>
      <c r="AT217" s="184" t="s">
        <v>120</v>
      </c>
      <c r="AU217" s="184" t="s">
        <v>82</v>
      </c>
      <c r="AY217" s="17" t="s">
        <v>118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125</v>
      </c>
      <c r="BM217" s="184" t="s">
        <v>332</v>
      </c>
    </row>
    <row r="218" spans="1:65" s="2" customFormat="1" ht="11.25">
      <c r="A218" s="34"/>
      <c r="B218" s="35"/>
      <c r="C218" s="36"/>
      <c r="D218" s="186" t="s">
        <v>127</v>
      </c>
      <c r="E218" s="36"/>
      <c r="F218" s="187" t="s">
        <v>333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127</v>
      </c>
      <c r="AU218" s="17" t="s">
        <v>82</v>
      </c>
    </row>
    <row r="219" spans="1:65" s="2" customFormat="1" ht="11.25">
      <c r="A219" s="34"/>
      <c r="B219" s="35"/>
      <c r="C219" s="36"/>
      <c r="D219" s="191" t="s">
        <v>129</v>
      </c>
      <c r="E219" s="36"/>
      <c r="F219" s="192" t="s">
        <v>334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129</v>
      </c>
      <c r="AU219" s="17" t="s">
        <v>82</v>
      </c>
    </row>
    <row r="220" spans="1:65" s="2" customFormat="1" ht="16.5" customHeight="1">
      <c r="A220" s="34"/>
      <c r="B220" s="35"/>
      <c r="C220" s="173" t="s">
        <v>335</v>
      </c>
      <c r="D220" s="173" t="s">
        <v>120</v>
      </c>
      <c r="E220" s="174" t="s">
        <v>336</v>
      </c>
      <c r="F220" s="175" t="s">
        <v>337</v>
      </c>
      <c r="G220" s="176" t="s">
        <v>218</v>
      </c>
      <c r="H220" s="177">
        <v>2.1999999999999999E-2</v>
      </c>
      <c r="I220" s="178"/>
      <c r="J220" s="179">
        <f>ROUND(I220*H220,2)</f>
        <v>0</v>
      </c>
      <c r="K220" s="175" t="s">
        <v>124</v>
      </c>
      <c r="L220" s="39"/>
      <c r="M220" s="180" t="s">
        <v>19</v>
      </c>
      <c r="N220" s="181" t="s">
        <v>42</v>
      </c>
      <c r="O220" s="64"/>
      <c r="P220" s="182">
        <f>O220*H220</f>
        <v>0</v>
      </c>
      <c r="Q220" s="182">
        <v>1.04877</v>
      </c>
      <c r="R220" s="182">
        <f>Q220*H220</f>
        <v>2.3072939999999997E-2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125</v>
      </c>
      <c r="AT220" s="184" t="s">
        <v>120</v>
      </c>
      <c r="AU220" s="184" t="s">
        <v>82</v>
      </c>
      <c r="AY220" s="17" t="s">
        <v>118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79</v>
      </c>
      <c r="BK220" s="185">
        <f>ROUND(I220*H220,2)</f>
        <v>0</v>
      </c>
      <c r="BL220" s="17" t="s">
        <v>125</v>
      </c>
      <c r="BM220" s="184" t="s">
        <v>338</v>
      </c>
    </row>
    <row r="221" spans="1:65" s="2" customFormat="1" ht="11.25">
      <c r="A221" s="34"/>
      <c r="B221" s="35"/>
      <c r="C221" s="36"/>
      <c r="D221" s="186" t="s">
        <v>127</v>
      </c>
      <c r="E221" s="36"/>
      <c r="F221" s="187" t="s">
        <v>339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127</v>
      </c>
      <c r="AU221" s="17" t="s">
        <v>82</v>
      </c>
    </row>
    <row r="222" spans="1:65" s="2" customFormat="1" ht="11.25">
      <c r="A222" s="34"/>
      <c r="B222" s="35"/>
      <c r="C222" s="36"/>
      <c r="D222" s="191" t="s">
        <v>129</v>
      </c>
      <c r="E222" s="36"/>
      <c r="F222" s="192" t="s">
        <v>340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129</v>
      </c>
      <c r="AU222" s="17" t="s">
        <v>82</v>
      </c>
    </row>
    <row r="223" spans="1:65" s="13" customFormat="1" ht="11.25">
      <c r="B223" s="193"/>
      <c r="C223" s="194"/>
      <c r="D223" s="186" t="s">
        <v>131</v>
      </c>
      <c r="E223" s="195" t="s">
        <v>19</v>
      </c>
      <c r="F223" s="196" t="s">
        <v>341</v>
      </c>
      <c r="G223" s="194"/>
      <c r="H223" s="197">
        <v>2.1999999999999999E-2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131</v>
      </c>
      <c r="AU223" s="203" t="s">
        <v>82</v>
      </c>
      <c r="AV223" s="13" t="s">
        <v>82</v>
      </c>
      <c r="AW223" s="13" t="s">
        <v>33</v>
      </c>
      <c r="AX223" s="13" t="s">
        <v>79</v>
      </c>
      <c r="AY223" s="203" t="s">
        <v>118</v>
      </c>
    </row>
    <row r="224" spans="1:65" s="2" customFormat="1" ht="16.5" customHeight="1">
      <c r="A224" s="34"/>
      <c r="B224" s="35"/>
      <c r="C224" s="173" t="s">
        <v>342</v>
      </c>
      <c r="D224" s="173" t="s">
        <v>120</v>
      </c>
      <c r="E224" s="174" t="s">
        <v>343</v>
      </c>
      <c r="F224" s="175" t="s">
        <v>344</v>
      </c>
      <c r="G224" s="176" t="s">
        <v>141</v>
      </c>
      <c r="H224" s="177">
        <v>4.6929999999999996</v>
      </c>
      <c r="I224" s="178"/>
      <c r="J224" s="179">
        <f>ROUND(I224*H224,2)</f>
        <v>0</v>
      </c>
      <c r="K224" s="175" t="s">
        <v>124</v>
      </c>
      <c r="L224" s="39"/>
      <c r="M224" s="180" t="s">
        <v>19</v>
      </c>
      <c r="N224" s="181" t="s">
        <v>42</v>
      </c>
      <c r="O224" s="64"/>
      <c r="P224" s="182">
        <f>O224*H224</f>
        <v>0</v>
      </c>
      <c r="Q224" s="182">
        <v>3.11388</v>
      </c>
      <c r="R224" s="182">
        <f>Q224*H224</f>
        <v>14.613438839999999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125</v>
      </c>
      <c r="AT224" s="184" t="s">
        <v>120</v>
      </c>
      <c r="AU224" s="184" t="s">
        <v>82</v>
      </c>
      <c r="AY224" s="17" t="s">
        <v>118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79</v>
      </c>
      <c r="BK224" s="185">
        <f>ROUND(I224*H224,2)</f>
        <v>0</v>
      </c>
      <c r="BL224" s="17" t="s">
        <v>125</v>
      </c>
      <c r="BM224" s="184" t="s">
        <v>345</v>
      </c>
    </row>
    <row r="225" spans="1:65" s="2" customFormat="1" ht="29.25">
      <c r="A225" s="34"/>
      <c r="B225" s="35"/>
      <c r="C225" s="36"/>
      <c r="D225" s="186" t="s">
        <v>127</v>
      </c>
      <c r="E225" s="36"/>
      <c r="F225" s="187" t="s">
        <v>346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127</v>
      </c>
      <c r="AU225" s="17" t="s">
        <v>82</v>
      </c>
    </row>
    <row r="226" spans="1:65" s="2" customFormat="1" ht="11.25">
      <c r="A226" s="34"/>
      <c r="B226" s="35"/>
      <c r="C226" s="36"/>
      <c r="D226" s="191" t="s">
        <v>129</v>
      </c>
      <c r="E226" s="36"/>
      <c r="F226" s="192" t="s">
        <v>347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129</v>
      </c>
      <c r="AU226" s="17" t="s">
        <v>82</v>
      </c>
    </row>
    <row r="227" spans="1:65" s="13" customFormat="1" ht="11.25">
      <c r="B227" s="193"/>
      <c r="C227" s="194"/>
      <c r="D227" s="186" t="s">
        <v>131</v>
      </c>
      <c r="E227" s="195" t="s">
        <v>19</v>
      </c>
      <c r="F227" s="196" t="s">
        <v>348</v>
      </c>
      <c r="G227" s="194"/>
      <c r="H227" s="197">
        <v>4.6929999999999996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131</v>
      </c>
      <c r="AU227" s="203" t="s">
        <v>82</v>
      </c>
      <c r="AV227" s="13" t="s">
        <v>82</v>
      </c>
      <c r="AW227" s="13" t="s">
        <v>33</v>
      </c>
      <c r="AX227" s="13" t="s">
        <v>79</v>
      </c>
      <c r="AY227" s="203" t="s">
        <v>118</v>
      </c>
    </row>
    <row r="228" spans="1:65" s="12" customFormat="1" ht="22.9" customHeight="1">
      <c r="B228" s="157"/>
      <c r="C228" s="158"/>
      <c r="D228" s="159" t="s">
        <v>70</v>
      </c>
      <c r="E228" s="171" t="s">
        <v>125</v>
      </c>
      <c r="F228" s="171" t="s">
        <v>349</v>
      </c>
      <c r="G228" s="158"/>
      <c r="H228" s="158"/>
      <c r="I228" s="161"/>
      <c r="J228" s="172">
        <f>BK228</f>
        <v>0</v>
      </c>
      <c r="K228" s="158"/>
      <c r="L228" s="163"/>
      <c r="M228" s="164"/>
      <c r="N228" s="165"/>
      <c r="O228" s="165"/>
      <c r="P228" s="166">
        <f>SUM(P229:P252)</f>
        <v>0</v>
      </c>
      <c r="Q228" s="165"/>
      <c r="R228" s="166">
        <f>SUM(R229:R252)</f>
        <v>17.360824600000001</v>
      </c>
      <c r="S228" s="165"/>
      <c r="T228" s="167">
        <f>SUM(T229:T252)</f>
        <v>0</v>
      </c>
      <c r="AR228" s="168" t="s">
        <v>79</v>
      </c>
      <c r="AT228" s="169" t="s">
        <v>70</v>
      </c>
      <c r="AU228" s="169" t="s">
        <v>79</v>
      </c>
      <c r="AY228" s="168" t="s">
        <v>118</v>
      </c>
      <c r="BK228" s="170">
        <f>SUM(BK229:BK252)</f>
        <v>0</v>
      </c>
    </row>
    <row r="229" spans="1:65" s="2" customFormat="1" ht="16.5" customHeight="1">
      <c r="A229" s="34"/>
      <c r="B229" s="35"/>
      <c r="C229" s="173" t="s">
        <v>350</v>
      </c>
      <c r="D229" s="173" t="s">
        <v>120</v>
      </c>
      <c r="E229" s="174" t="s">
        <v>351</v>
      </c>
      <c r="F229" s="175" t="s">
        <v>352</v>
      </c>
      <c r="G229" s="176" t="s">
        <v>123</v>
      </c>
      <c r="H229" s="177">
        <v>11.06</v>
      </c>
      <c r="I229" s="178"/>
      <c r="J229" s="179">
        <f>ROUND(I229*H229,2)</f>
        <v>0</v>
      </c>
      <c r="K229" s="175" t="s">
        <v>124</v>
      </c>
      <c r="L229" s="39"/>
      <c r="M229" s="180" t="s">
        <v>19</v>
      </c>
      <c r="N229" s="181" t="s">
        <v>42</v>
      </c>
      <c r="O229" s="64"/>
      <c r="P229" s="182">
        <f>O229*H229</f>
        <v>0</v>
      </c>
      <c r="Q229" s="182">
        <v>0.24532999999999999</v>
      </c>
      <c r="R229" s="182">
        <f>Q229*H229</f>
        <v>2.7133498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125</v>
      </c>
      <c r="AT229" s="184" t="s">
        <v>120</v>
      </c>
      <c r="AU229" s="184" t="s">
        <v>82</v>
      </c>
      <c r="AY229" s="17" t="s">
        <v>118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79</v>
      </c>
      <c r="BK229" s="185">
        <f>ROUND(I229*H229,2)</f>
        <v>0</v>
      </c>
      <c r="BL229" s="17" t="s">
        <v>125</v>
      </c>
      <c r="BM229" s="184" t="s">
        <v>353</v>
      </c>
    </row>
    <row r="230" spans="1:65" s="2" customFormat="1" ht="11.25">
      <c r="A230" s="34"/>
      <c r="B230" s="35"/>
      <c r="C230" s="36"/>
      <c r="D230" s="186" t="s">
        <v>127</v>
      </c>
      <c r="E230" s="36"/>
      <c r="F230" s="187" t="s">
        <v>354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127</v>
      </c>
      <c r="AU230" s="17" t="s">
        <v>82</v>
      </c>
    </row>
    <row r="231" spans="1:65" s="2" customFormat="1" ht="11.25">
      <c r="A231" s="34"/>
      <c r="B231" s="35"/>
      <c r="C231" s="36"/>
      <c r="D231" s="191" t="s">
        <v>129</v>
      </c>
      <c r="E231" s="36"/>
      <c r="F231" s="192" t="s">
        <v>355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129</v>
      </c>
      <c r="AU231" s="17" t="s">
        <v>82</v>
      </c>
    </row>
    <row r="232" spans="1:65" s="13" customFormat="1" ht="11.25">
      <c r="B232" s="193"/>
      <c r="C232" s="194"/>
      <c r="D232" s="186" t="s">
        <v>131</v>
      </c>
      <c r="E232" s="195" t="s">
        <v>19</v>
      </c>
      <c r="F232" s="196" t="s">
        <v>356</v>
      </c>
      <c r="G232" s="194"/>
      <c r="H232" s="197">
        <v>11.06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131</v>
      </c>
      <c r="AU232" s="203" t="s">
        <v>82</v>
      </c>
      <c r="AV232" s="13" t="s">
        <v>82</v>
      </c>
      <c r="AW232" s="13" t="s">
        <v>33</v>
      </c>
      <c r="AX232" s="13" t="s">
        <v>79</v>
      </c>
      <c r="AY232" s="203" t="s">
        <v>118</v>
      </c>
    </row>
    <row r="233" spans="1:65" s="2" customFormat="1" ht="21.75" customHeight="1">
      <c r="A233" s="34"/>
      <c r="B233" s="35"/>
      <c r="C233" s="173" t="s">
        <v>357</v>
      </c>
      <c r="D233" s="173" t="s">
        <v>120</v>
      </c>
      <c r="E233" s="174" t="s">
        <v>358</v>
      </c>
      <c r="F233" s="175" t="s">
        <v>359</v>
      </c>
      <c r="G233" s="176" t="s">
        <v>141</v>
      </c>
      <c r="H233" s="177">
        <v>0.7</v>
      </c>
      <c r="I233" s="178"/>
      <c r="J233" s="179">
        <f>ROUND(I233*H233,2)</f>
        <v>0</v>
      </c>
      <c r="K233" s="175" t="s">
        <v>124</v>
      </c>
      <c r="L233" s="39"/>
      <c r="M233" s="180" t="s">
        <v>19</v>
      </c>
      <c r="N233" s="181" t="s">
        <v>42</v>
      </c>
      <c r="O233" s="64"/>
      <c r="P233" s="182">
        <f>O233*H233</f>
        <v>0</v>
      </c>
      <c r="Q233" s="182">
        <v>2.5018699999999998</v>
      </c>
      <c r="R233" s="182">
        <f>Q233*H233</f>
        <v>1.7513089999999998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125</v>
      </c>
      <c r="AT233" s="184" t="s">
        <v>120</v>
      </c>
      <c r="AU233" s="184" t="s">
        <v>82</v>
      </c>
      <c r="AY233" s="17" t="s">
        <v>118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79</v>
      </c>
      <c r="BK233" s="185">
        <f>ROUND(I233*H233,2)</f>
        <v>0</v>
      </c>
      <c r="BL233" s="17" t="s">
        <v>125</v>
      </c>
      <c r="BM233" s="184" t="s">
        <v>360</v>
      </c>
    </row>
    <row r="234" spans="1:65" s="2" customFormat="1" ht="19.5">
      <c r="A234" s="34"/>
      <c r="B234" s="35"/>
      <c r="C234" s="36"/>
      <c r="D234" s="186" t="s">
        <v>127</v>
      </c>
      <c r="E234" s="36"/>
      <c r="F234" s="187" t="s">
        <v>361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127</v>
      </c>
      <c r="AU234" s="17" t="s">
        <v>82</v>
      </c>
    </row>
    <row r="235" spans="1:65" s="2" customFormat="1" ht="11.25">
      <c r="A235" s="34"/>
      <c r="B235" s="35"/>
      <c r="C235" s="36"/>
      <c r="D235" s="191" t="s">
        <v>129</v>
      </c>
      <c r="E235" s="36"/>
      <c r="F235" s="192" t="s">
        <v>362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129</v>
      </c>
      <c r="AU235" s="17" t="s">
        <v>82</v>
      </c>
    </row>
    <row r="236" spans="1:65" s="13" customFormat="1" ht="11.25">
      <c r="B236" s="193"/>
      <c r="C236" s="194"/>
      <c r="D236" s="186" t="s">
        <v>131</v>
      </c>
      <c r="E236" s="195" t="s">
        <v>19</v>
      </c>
      <c r="F236" s="196" t="s">
        <v>363</v>
      </c>
      <c r="G236" s="194"/>
      <c r="H236" s="197">
        <v>0.7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131</v>
      </c>
      <c r="AU236" s="203" t="s">
        <v>82</v>
      </c>
      <c r="AV236" s="13" t="s">
        <v>82</v>
      </c>
      <c r="AW236" s="13" t="s">
        <v>33</v>
      </c>
      <c r="AX236" s="13" t="s">
        <v>79</v>
      </c>
      <c r="AY236" s="203" t="s">
        <v>118</v>
      </c>
    </row>
    <row r="237" spans="1:65" s="2" customFormat="1" ht="16.5" customHeight="1">
      <c r="A237" s="34"/>
      <c r="B237" s="35"/>
      <c r="C237" s="173" t="s">
        <v>364</v>
      </c>
      <c r="D237" s="173" t="s">
        <v>120</v>
      </c>
      <c r="E237" s="174" t="s">
        <v>365</v>
      </c>
      <c r="F237" s="175" t="s">
        <v>366</v>
      </c>
      <c r="G237" s="176" t="s">
        <v>141</v>
      </c>
      <c r="H237" s="177">
        <v>1.512</v>
      </c>
      <c r="I237" s="178"/>
      <c r="J237" s="179">
        <f>ROUND(I237*H237,2)</f>
        <v>0</v>
      </c>
      <c r="K237" s="175" t="s">
        <v>124</v>
      </c>
      <c r="L237" s="39"/>
      <c r="M237" s="180" t="s">
        <v>19</v>
      </c>
      <c r="N237" s="181" t="s">
        <v>42</v>
      </c>
      <c r="O237" s="64"/>
      <c r="P237" s="182">
        <f>O237*H237</f>
        <v>0</v>
      </c>
      <c r="Q237" s="182">
        <v>2.49255</v>
      </c>
      <c r="R237" s="182">
        <f>Q237*H237</f>
        <v>3.7687356000000003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125</v>
      </c>
      <c r="AT237" s="184" t="s">
        <v>120</v>
      </c>
      <c r="AU237" s="184" t="s">
        <v>82</v>
      </c>
      <c r="AY237" s="17" t="s">
        <v>118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79</v>
      </c>
      <c r="BK237" s="185">
        <f>ROUND(I237*H237,2)</f>
        <v>0</v>
      </c>
      <c r="BL237" s="17" t="s">
        <v>125</v>
      </c>
      <c r="BM237" s="184" t="s">
        <v>367</v>
      </c>
    </row>
    <row r="238" spans="1:65" s="2" customFormat="1" ht="11.25">
      <c r="A238" s="34"/>
      <c r="B238" s="35"/>
      <c r="C238" s="36"/>
      <c r="D238" s="186" t="s">
        <v>127</v>
      </c>
      <c r="E238" s="36"/>
      <c r="F238" s="187" t="s">
        <v>368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127</v>
      </c>
      <c r="AU238" s="17" t="s">
        <v>82</v>
      </c>
    </row>
    <row r="239" spans="1:65" s="2" customFormat="1" ht="11.25">
      <c r="A239" s="34"/>
      <c r="B239" s="35"/>
      <c r="C239" s="36"/>
      <c r="D239" s="191" t="s">
        <v>129</v>
      </c>
      <c r="E239" s="36"/>
      <c r="F239" s="192" t="s">
        <v>369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129</v>
      </c>
      <c r="AU239" s="17" t="s">
        <v>82</v>
      </c>
    </row>
    <row r="240" spans="1:65" s="2" customFormat="1" ht="19.5">
      <c r="A240" s="34"/>
      <c r="B240" s="35"/>
      <c r="C240" s="36"/>
      <c r="D240" s="186" t="s">
        <v>265</v>
      </c>
      <c r="E240" s="36"/>
      <c r="F240" s="204" t="s">
        <v>370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265</v>
      </c>
      <c r="AU240" s="17" t="s">
        <v>82</v>
      </c>
    </row>
    <row r="241" spans="1:65" s="13" customFormat="1" ht="11.25">
      <c r="B241" s="193"/>
      <c r="C241" s="194"/>
      <c r="D241" s="186" t="s">
        <v>131</v>
      </c>
      <c r="E241" s="195" t="s">
        <v>19</v>
      </c>
      <c r="F241" s="196" t="s">
        <v>371</v>
      </c>
      <c r="G241" s="194"/>
      <c r="H241" s="197">
        <v>1.512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131</v>
      </c>
      <c r="AU241" s="203" t="s">
        <v>82</v>
      </c>
      <c r="AV241" s="13" t="s">
        <v>82</v>
      </c>
      <c r="AW241" s="13" t="s">
        <v>33</v>
      </c>
      <c r="AX241" s="13" t="s">
        <v>79</v>
      </c>
      <c r="AY241" s="203" t="s">
        <v>118</v>
      </c>
    </row>
    <row r="242" spans="1:65" s="2" customFormat="1" ht="21.75" customHeight="1">
      <c r="A242" s="34"/>
      <c r="B242" s="35"/>
      <c r="C242" s="173" t="s">
        <v>372</v>
      </c>
      <c r="D242" s="173" t="s">
        <v>120</v>
      </c>
      <c r="E242" s="174" t="s">
        <v>373</v>
      </c>
      <c r="F242" s="175" t="s">
        <v>374</v>
      </c>
      <c r="G242" s="176" t="s">
        <v>123</v>
      </c>
      <c r="H242" s="177">
        <v>2.8</v>
      </c>
      <c r="I242" s="178"/>
      <c r="J242" s="179">
        <f>ROUND(I242*H242,2)</f>
        <v>0</v>
      </c>
      <c r="K242" s="175" t="s">
        <v>124</v>
      </c>
      <c r="L242" s="39"/>
      <c r="M242" s="180" t="s">
        <v>19</v>
      </c>
      <c r="N242" s="181" t="s">
        <v>42</v>
      </c>
      <c r="O242" s="64"/>
      <c r="P242" s="182">
        <f>O242*H242</f>
        <v>0</v>
      </c>
      <c r="Q242" s="182">
        <v>7.8799999999999999E-3</v>
      </c>
      <c r="R242" s="182">
        <f>Q242*H242</f>
        <v>2.2063999999999997E-2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125</v>
      </c>
      <c r="AT242" s="184" t="s">
        <v>120</v>
      </c>
      <c r="AU242" s="184" t="s">
        <v>82</v>
      </c>
      <c r="AY242" s="17" t="s">
        <v>118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79</v>
      </c>
      <c r="BK242" s="185">
        <f>ROUND(I242*H242,2)</f>
        <v>0</v>
      </c>
      <c r="BL242" s="17" t="s">
        <v>125</v>
      </c>
      <c r="BM242" s="184" t="s">
        <v>375</v>
      </c>
    </row>
    <row r="243" spans="1:65" s="2" customFormat="1" ht="19.5">
      <c r="A243" s="34"/>
      <c r="B243" s="35"/>
      <c r="C243" s="36"/>
      <c r="D243" s="186" t="s">
        <v>127</v>
      </c>
      <c r="E243" s="36"/>
      <c r="F243" s="187" t="s">
        <v>376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127</v>
      </c>
      <c r="AU243" s="17" t="s">
        <v>82</v>
      </c>
    </row>
    <row r="244" spans="1:65" s="2" customFormat="1" ht="11.25">
      <c r="A244" s="34"/>
      <c r="B244" s="35"/>
      <c r="C244" s="36"/>
      <c r="D244" s="191" t="s">
        <v>129</v>
      </c>
      <c r="E244" s="36"/>
      <c r="F244" s="192" t="s">
        <v>377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129</v>
      </c>
      <c r="AU244" s="17" t="s">
        <v>82</v>
      </c>
    </row>
    <row r="245" spans="1:65" s="13" customFormat="1" ht="11.25">
      <c r="B245" s="193"/>
      <c r="C245" s="194"/>
      <c r="D245" s="186" t="s">
        <v>131</v>
      </c>
      <c r="E245" s="195" t="s">
        <v>19</v>
      </c>
      <c r="F245" s="196" t="s">
        <v>378</v>
      </c>
      <c r="G245" s="194"/>
      <c r="H245" s="197">
        <v>2.8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131</v>
      </c>
      <c r="AU245" s="203" t="s">
        <v>82</v>
      </c>
      <c r="AV245" s="13" t="s">
        <v>82</v>
      </c>
      <c r="AW245" s="13" t="s">
        <v>33</v>
      </c>
      <c r="AX245" s="13" t="s">
        <v>79</v>
      </c>
      <c r="AY245" s="203" t="s">
        <v>118</v>
      </c>
    </row>
    <row r="246" spans="1:65" s="2" customFormat="1" ht="24.2" customHeight="1">
      <c r="A246" s="34"/>
      <c r="B246" s="35"/>
      <c r="C246" s="173" t="s">
        <v>379</v>
      </c>
      <c r="D246" s="173" t="s">
        <v>120</v>
      </c>
      <c r="E246" s="174" t="s">
        <v>380</v>
      </c>
      <c r="F246" s="175" t="s">
        <v>381</v>
      </c>
      <c r="G246" s="176" t="s">
        <v>123</v>
      </c>
      <c r="H246" s="177">
        <v>2.8</v>
      </c>
      <c r="I246" s="178"/>
      <c r="J246" s="179">
        <f>ROUND(I246*H246,2)</f>
        <v>0</v>
      </c>
      <c r="K246" s="175" t="s">
        <v>124</v>
      </c>
      <c r="L246" s="39"/>
      <c r="M246" s="180" t="s">
        <v>19</v>
      </c>
      <c r="N246" s="181" t="s">
        <v>42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125</v>
      </c>
      <c r="AT246" s="184" t="s">
        <v>120</v>
      </c>
      <c r="AU246" s="184" t="s">
        <v>82</v>
      </c>
      <c r="AY246" s="17" t="s">
        <v>118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79</v>
      </c>
      <c r="BK246" s="185">
        <f>ROUND(I246*H246,2)</f>
        <v>0</v>
      </c>
      <c r="BL246" s="17" t="s">
        <v>125</v>
      </c>
      <c r="BM246" s="184" t="s">
        <v>382</v>
      </c>
    </row>
    <row r="247" spans="1:65" s="2" customFormat="1" ht="19.5">
      <c r="A247" s="34"/>
      <c r="B247" s="35"/>
      <c r="C247" s="36"/>
      <c r="D247" s="186" t="s">
        <v>127</v>
      </c>
      <c r="E247" s="36"/>
      <c r="F247" s="187" t="s">
        <v>383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127</v>
      </c>
      <c r="AU247" s="17" t="s">
        <v>82</v>
      </c>
    </row>
    <row r="248" spans="1:65" s="2" customFormat="1" ht="11.25">
      <c r="A248" s="34"/>
      <c r="B248" s="35"/>
      <c r="C248" s="36"/>
      <c r="D248" s="191" t="s">
        <v>129</v>
      </c>
      <c r="E248" s="36"/>
      <c r="F248" s="192" t="s">
        <v>384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129</v>
      </c>
      <c r="AU248" s="17" t="s">
        <v>82</v>
      </c>
    </row>
    <row r="249" spans="1:65" s="2" customFormat="1" ht="16.5" customHeight="1">
      <c r="A249" s="34"/>
      <c r="B249" s="35"/>
      <c r="C249" s="173" t="s">
        <v>385</v>
      </c>
      <c r="D249" s="173" t="s">
        <v>120</v>
      </c>
      <c r="E249" s="174" t="s">
        <v>386</v>
      </c>
      <c r="F249" s="175" t="s">
        <v>387</v>
      </c>
      <c r="G249" s="176" t="s">
        <v>123</v>
      </c>
      <c r="H249" s="177">
        <v>11.06</v>
      </c>
      <c r="I249" s="178"/>
      <c r="J249" s="179">
        <f>ROUND(I249*H249,2)</f>
        <v>0</v>
      </c>
      <c r="K249" s="175" t="s">
        <v>124</v>
      </c>
      <c r="L249" s="39"/>
      <c r="M249" s="180" t="s">
        <v>19</v>
      </c>
      <c r="N249" s="181" t="s">
        <v>42</v>
      </c>
      <c r="O249" s="64"/>
      <c r="P249" s="182">
        <f>O249*H249</f>
        <v>0</v>
      </c>
      <c r="Q249" s="182">
        <v>0.82326999999999995</v>
      </c>
      <c r="R249" s="182">
        <f>Q249*H249</f>
        <v>9.1053662000000006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125</v>
      </c>
      <c r="AT249" s="184" t="s">
        <v>120</v>
      </c>
      <c r="AU249" s="184" t="s">
        <v>82</v>
      </c>
      <c r="AY249" s="17" t="s">
        <v>118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7" t="s">
        <v>79</v>
      </c>
      <c r="BK249" s="185">
        <f>ROUND(I249*H249,2)</f>
        <v>0</v>
      </c>
      <c r="BL249" s="17" t="s">
        <v>125</v>
      </c>
      <c r="BM249" s="184" t="s">
        <v>388</v>
      </c>
    </row>
    <row r="250" spans="1:65" s="2" customFormat="1" ht="11.25">
      <c r="A250" s="34"/>
      <c r="B250" s="35"/>
      <c r="C250" s="36"/>
      <c r="D250" s="186" t="s">
        <v>127</v>
      </c>
      <c r="E250" s="36"/>
      <c r="F250" s="187" t="s">
        <v>389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127</v>
      </c>
      <c r="AU250" s="17" t="s">
        <v>82</v>
      </c>
    </row>
    <row r="251" spans="1:65" s="2" customFormat="1" ht="11.25">
      <c r="A251" s="34"/>
      <c r="B251" s="35"/>
      <c r="C251" s="36"/>
      <c r="D251" s="191" t="s">
        <v>129</v>
      </c>
      <c r="E251" s="36"/>
      <c r="F251" s="192" t="s">
        <v>390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129</v>
      </c>
      <c r="AU251" s="17" t="s">
        <v>82</v>
      </c>
    </row>
    <row r="252" spans="1:65" s="13" customFormat="1" ht="11.25">
      <c r="B252" s="193"/>
      <c r="C252" s="194"/>
      <c r="D252" s="186" t="s">
        <v>131</v>
      </c>
      <c r="E252" s="195" t="s">
        <v>19</v>
      </c>
      <c r="F252" s="196" t="s">
        <v>356</v>
      </c>
      <c r="G252" s="194"/>
      <c r="H252" s="197">
        <v>11.06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131</v>
      </c>
      <c r="AU252" s="203" t="s">
        <v>82</v>
      </c>
      <c r="AV252" s="13" t="s">
        <v>82</v>
      </c>
      <c r="AW252" s="13" t="s">
        <v>33</v>
      </c>
      <c r="AX252" s="13" t="s">
        <v>79</v>
      </c>
      <c r="AY252" s="203" t="s">
        <v>118</v>
      </c>
    </row>
    <row r="253" spans="1:65" s="12" customFormat="1" ht="22.9" customHeight="1">
      <c r="B253" s="157"/>
      <c r="C253" s="158"/>
      <c r="D253" s="159" t="s">
        <v>70</v>
      </c>
      <c r="E253" s="171" t="s">
        <v>154</v>
      </c>
      <c r="F253" s="171" t="s">
        <v>391</v>
      </c>
      <c r="G253" s="158"/>
      <c r="H253" s="158"/>
      <c r="I253" s="161"/>
      <c r="J253" s="172">
        <f>BK253</f>
        <v>0</v>
      </c>
      <c r="K253" s="158"/>
      <c r="L253" s="163"/>
      <c r="M253" s="164"/>
      <c r="N253" s="165"/>
      <c r="O253" s="165"/>
      <c r="P253" s="166">
        <f>SUM(P254:P315)</f>
        <v>0</v>
      </c>
      <c r="Q253" s="165"/>
      <c r="R253" s="166">
        <f>SUM(R254:R315)</f>
        <v>5849.45316</v>
      </c>
      <c r="S253" s="165"/>
      <c r="T253" s="167">
        <f>SUM(T254:T315)</f>
        <v>0</v>
      </c>
      <c r="AR253" s="168" t="s">
        <v>79</v>
      </c>
      <c r="AT253" s="169" t="s">
        <v>70</v>
      </c>
      <c r="AU253" s="169" t="s">
        <v>79</v>
      </c>
      <c r="AY253" s="168" t="s">
        <v>118</v>
      </c>
      <c r="BK253" s="170">
        <f>SUM(BK254:BK315)</f>
        <v>0</v>
      </c>
    </row>
    <row r="254" spans="1:65" s="2" customFormat="1" ht="24.2" customHeight="1">
      <c r="A254" s="34"/>
      <c r="B254" s="35"/>
      <c r="C254" s="173" t="s">
        <v>392</v>
      </c>
      <c r="D254" s="173" t="s">
        <v>120</v>
      </c>
      <c r="E254" s="174" t="s">
        <v>393</v>
      </c>
      <c r="F254" s="175" t="s">
        <v>394</v>
      </c>
      <c r="G254" s="176" t="s">
        <v>123</v>
      </c>
      <c r="H254" s="177">
        <v>1874.8</v>
      </c>
      <c r="I254" s="178"/>
      <c r="J254" s="179">
        <f>ROUND(I254*H254,2)</f>
        <v>0</v>
      </c>
      <c r="K254" s="175" t="s">
        <v>124</v>
      </c>
      <c r="L254" s="39"/>
      <c r="M254" s="180" t="s">
        <v>19</v>
      </c>
      <c r="N254" s="181" t="s">
        <v>42</v>
      </c>
      <c r="O254" s="64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125</v>
      </c>
      <c r="AT254" s="184" t="s">
        <v>120</v>
      </c>
      <c r="AU254" s="184" t="s">
        <v>82</v>
      </c>
      <c r="AY254" s="17" t="s">
        <v>118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79</v>
      </c>
      <c r="BK254" s="185">
        <f>ROUND(I254*H254,2)</f>
        <v>0</v>
      </c>
      <c r="BL254" s="17" t="s">
        <v>125</v>
      </c>
      <c r="BM254" s="184" t="s">
        <v>395</v>
      </c>
    </row>
    <row r="255" spans="1:65" s="2" customFormat="1" ht="29.25">
      <c r="A255" s="34"/>
      <c r="B255" s="35"/>
      <c r="C255" s="36"/>
      <c r="D255" s="186" t="s">
        <v>127</v>
      </c>
      <c r="E255" s="36"/>
      <c r="F255" s="187" t="s">
        <v>396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127</v>
      </c>
      <c r="AU255" s="17" t="s">
        <v>82</v>
      </c>
    </row>
    <row r="256" spans="1:65" s="2" customFormat="1" ht="11.25">
      <c r="A256" s="34"/>
      <c r="B256" s="35"/>
      <c r="C256" s="36"/>
      <c r="D256" s="191" t="s">
        <v>129</v>
      </c>
      <c r="E256" s="36"/>
      <c r="F256" s="192" t="s">
        <v>397</v>
      </c>
      <c r="G256" s="36"/>
      <c r="H256" s="36"/>
      <c r="I256" s="188"/>
      <c r="J256" s="36"/>
      <c r="K256" s="36"/>
      <c r="L256" s="39"/>
      <c r="M256" s="189"/>
      <c r="N256" s="190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129</v>
      </c>
      <c r="AU256" s="17" t="s">
        <v>82</v>
      </c>
    </row>
    <row r="257" spans="1:65" s="13" customFormat="1" ht="11.25">
      <c r="B257" s="193"/>
      <c r="C257" s="194"/>
      <c r="D257" s="186" t="s">
        <v>131</v>
      </c>
      <c r="E257" s="195" t="s">
        <v>19</v>
      </c>
      <c r="F257" s="196" t="s">
        <v>398</v>
      </c>
      <c r="G257" s="194"/>
      <c r="H257" s="197">
        <v>1816.4</v>
      </c>
      <c r="I257" s="198"/>
      <c r="J257" s="194"/>
      <c r="K257" s="194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131</v>
      </c>
      <c r="AU257" s="203" t="s">
        <v>82</v>
      </c>
      <c r="AV257" s="13" t="s">
        <v>82</v>
      </c>
      <c r="AW257" s="13" t="s">
        <v>33</v>
      </c>
      <c r="AX257" s="13" t="s">
        <v>71</v>
      </c>
      <c r="AY257" s="203" t="s">
        <v>118</v>
      </c>
    </row>
    <row r="258" spans="1:65" s="13" customFormat="1" ht="11.25">
      <c r="B258" s="193"/>
      <c r="C258" s="194"/>
      <c r="D258" s="186" t="s">
        <v>131</v>
      </c>
      <c r="E258" s="195" t="s">
        <v>19</v>
      </c>
      <c r="F258" s="196" t="s">
        <v>399</v>
      </c>
      <c r="G258" s="194"/>
      <c r="H258" s="197">
        <v>58.4</v>
      </c>
      <c r="I258" s="198"/>
      <c r="J258" s="194"/>
      <c r="K258" s="194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131</v>
      </c>
      <c r="AU258" s="203" t="s">
        <v>82</v>
      </c>
      <c r="AV258" s="13" t="s">
        <v>82</v>
      </c>
      <c r="AW258" s="13" t="s">
        <v>33</v>
      </c>
      <c r="AX258" s="13" t="s">
        <v>71</v>
      </c>
      <c r="AY258" s="203" t="s">
        <v>118</v>
      </c>
    </row>
    <row r="259" spans="1:65" s="2" customFormat="1" ht="16.5" customHeight="1">
      <c r="A259" s="34"/>
      <c r="B259" s="35"/>
      <c r="C259" s="205" t="s">
        <v>400</v>
      </c>
      <c r="D259" s="205" t="s">
        <v>281</v>
      </c>
      <c r="E259" s="206" t="s">
        <v>401</v>
      </c>
      <c r="F259" s="207" t="s">
        <v>402</v>
      </c>
      <c r="G259" s="208" t="s">
        <v>218</v>
      </c>
      <c r="H259" s="209">
        <v>27.56</v>
      </c>
      <c r="I259" s="210"/>
      <c r="J259" s="211">
        <f>ROUND(I259*H259,2)</f>
        <v>0</v>
      </c>
      <c r="K259" s="207" t="s">
        <v>124</v>
      </c>
      <c r="L259" s="212"/>
      <c r="M259" s="213" t="s">
        <v>19</v>
      </c>
      <c r="N259" s="214" t="s">
        <v>42</v>
      </c>
      <c r="O259" s="64"/>
      <c r="P259" s="182">
        <f>O259*H259</f>
        <v>0</v>
      </c>
      <c r="Q259" s="182">
        <v>1</v>
      </c>
      <c r="R259" s="182">
        <f>Q259*H259</f>
        <v>27.56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181</v>
      </c>
      <c r="AT259" s="184" t="s">
        <v>281</v>
      </c>
      <c r="AU259" s="184" t="s">
        <v>82</v>
      </c>
      <c r="AY259" s="17" t="s">
        <v>118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7" t="s">
        <v>79</v>
      </c>
      <c r="BK259" s="185">
        <f>ROUND(I259*H259,2)</f>
        <v>0</v>
      </c>
      <c r="BL259" s="17" t="s">
        <v>125</v>
      </c>
      <c r="BM259" s="184" t="s">
        <v>403</v>
      </c>
    </row>
    <row r="260" spans="1:65" s="2" customFormat="1" ht="11.25">
      <c r="A260" s="34"/>
      <c r="B260" s="35"/>
      <c r="C260" s="36"/>
      <c r="D260" s="186" t="s">
        <v>127</v>
      </c>
      <c r="E260" s="36"/>
      <c r="F260" s="187" t="s">
        <v>402</v>
      </c>
      <c r="G260" s="36"/>
      <c r="H260" s="36"/>
      <c r="I260" s="188"/>
      <c r="J260" s="36"/>
      <c r="K260" s="36"/>
      <c r="L260" s="39"/>
      <c r="M260" s="189"/>
      <c r="N260" s="190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127</v>
      </c>
      <c r="AU260" s="17" t="s">
        <v>82</v>
      </c>
    </row>
    <row r="261" spans="1:65" s="13" customFormat="1" ht="11.25">
      <c r="B261" s="193"/>
      <c r="C261" s="194"/>
      <c r="D261" s="186" t="s">
        <v>131</v>
      </c>
      <c r="E261" s="195" t="s">
        <v>19</v>
      </c>
      <c r="F261" s="196" t="s">
        <v>404</v>
      </c>
      <c r="G261" s="194"/>
      <c r="H261" s="197">
        <v>27.56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131</v>
      </c>
      <c r="AU261" s="203" t="s">
        <v>82</v>
      </c>
      <c r="AV261" s="13" t="s">
        <v>82</v>
      </c>
      <c r="AW261" s="13" t="s">
        <v>33</v>
      </c>
      <c r="AX261" s="13" t="s">
        <v>79</v>
      </c>
      <c r="AY261" s="203" t="s">
        <v>118</v>
      </c>
    </row>
    <row r="262" spans="1:65" s="2" customFormat="1" ht="16.5" customHeight="1">
      <c r="A262" s="34"/>
      <c r="B262" s="35"/>
      <c r="C262" s="173" t="s">
        <v>405</v>
      </c>
      <c r="D262" s="173" t="s">
        <v>120</v>
      </c>
      <c r="E262" s="174" t="s">
        <v>406</v>
      </c>
      <c r="F262" s="175" t="s">
        <v>407</v>
      </c>
      <c r="G262" s="176" t="s">
        <v>123</v>
      </c>
      <c r="H262" s="177">
        <v>21</v>
      </c>
      <c r="I262" s="178"/>
      <c r="J262" s="179">
        <f>ROUND(I262*H262,2)</f>
        <v>0</v>
      </c>
      <c r="K262" s="175" t="s">
        <v>124</v>
      </c>
      <c r="L262" s="39"/>
      <c r="M262" s="180" t="s">
        <v>19</v>
      </c>
      <c r="N262" s="181" t="s">
        <v>42</v>
      </c>
      <c r="O262" s="64"/>
      <c r="P262" s="182">
        <f>O262*H262</f>
        <v>0</v>
      </c>
      <c r="Q262" s="182">
        <v>0.13800000000000001</v>
      </c>
      <c r="R262" s="182">
        <f>Q262*H262</f>
        <v>2.8980000000000001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125</v>
      </c>
      <c r="AT262" s="184" t="s">
        <v>120</v>
      </c>
      <c r="AU262" s="184" t="s">
        <v>82</v>
      </c>
      <c r="AY262" s="17" t="s">
        <v>118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79</v>
      </c>
      <c r="BK262" s="185">
        <f>ROUND(I262*H262,2)</f>
        <v>0</v>
      </c>
      <c r="BL262" s="17" t="s">
        <v>125</v>
      </c>
      <c r="BM262" s="184" t="s">
        <v>408</v>
      </c>
    </row>
    <row r="263" spans="1:65" s="2" customFormat="1" ht="11.25">
      <c r="A263" s="34"/>
      <c r="B263" s="35"/>
      <c r="C263" s="36"/>
      <c r="D263" s="186" t="s">
        <v>127</v>
      </c>
      <c r="E263" s="36"/>
      <c r="F263" s="187" t="s">
        <v>409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127</v>
      </c>
      <c r="AU263" s="17" t="s">
        <v>82</v>
      </c>
    </row>
    <row r="264" spans="1:65" s="2" customFormat="1" ht="11.25">
      <c r="A264" s="34"/>
      <c r="B264" s="35"/>
      <c r="C264" s="36"/>
      <c r="D264" s="191" t="s">
        <v>129</v>
      </c>
      <c r="E264" s="36"/>
      <c r="F264" s="192" t="s">
        <v>410</v>
      </c>
      <c r="G264" s="36"/>
      <c r="H264" s="36"/>
      <c r="I264" s="188"/>
      <c r="J264" s="36"/>
      <c r="K264" s="36"/>
      <c r="L264" s="39"/>
      <c r="M264" s="189"/>
      <c r="N264" s="190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129</v>
      </c>
      <c r="AU264" s="17" t="s">
        <v>82</v>
      </c>
    </row>
    <row r="265" spans="1:65" s="13" customFormat="1" ht="11.25">
      <c r="B265" s="193"/>
      <c r="C265" s="194"/>
      <c r="D265" s="186" t="s">
        <v>131</v>
      </c>
      <c r="E265" s="195" t="s">
        <v>19</v>
      </c>
      <c r="F265" s="196" t="s">
        <v>411</v>
      </c>
      <c r="G265" s="194"/>
      <c r="H265" s="197">
        <v>21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131</v>
      </c>
      <c r="AU265" s="203" t="s">
        <v>82</v>
      </c>
      <c r="AV265" s="13" t="s">
        <v>82</v>
      </c>
      <c r="AW265" s="13" t="s">
        <v>33</v>
      </c>
      <c r="AX265" s="13" t="s">
        <v>79</v>
      </c>
      <c r="AY265" s="203" t="s">
        <v>118</v>
      </c>
    </row>
    <row r="266" spans="1:65" s="2" customFormat="1" ht="16.5" customHeight="1">
      <c r="A266" s="34"/>
      <c r="B266" s="35"/>
      <c r="C266" s="173" t="s">
        <v>412</v>
      </c>
      <c r="D266" s="173" t="s">
        <v>120</v>
      </c>
      <c r="E266" s="174" t="s">
        <v>413</v>
      </c>
      <c r="F266" s="175" t="s">
        <v>414</v>
      </c>
      <c r="G266" s="176" t="s">
        <v>123</v>
      </c>
      <c r="H266" s="177">
        <v>6684.38</v>
      </c>
      <c r="I266" s="178"/>
      <c r="J266" s="179">
        <f>ROUND(I266*H266,2)</f>
        <v>0</v>
      </c>
      <c r="K266" s="175" t="s">
        <v>124</v>
      </c>
      <c r="L266" s="39"/>
      <c r="M266" s="180" t="s">
        <v>19</v>
      </c>
      <c r="N266" s="181" t="s">
        <v>42</v>
      </c>
      <c r="O266" s="64"/>
      <c r="P266" s="182">
        <f>O266*H266</f>
        <v>0</v>
      </c>
      <c r="Q266" s="182">
        <v>0.46</v>
      </c>
      <c r="R266" s="182">
        <f>Q266*H266</f>
        <v>3074.8148000000001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125</v>
      </c>
      <c r="AT266" s="184" t="s">
        <v>120</v>
      </c>
      <c r="AU266" s="184" t="s">
        <v>82</v>
      </c>
      <c r="AY266" s="17" t="s">
        <v>118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7" t="s">
        <v>79</v>
      </c>
      <c r="BK266" s="185">
        <f>ROUND(I266*H266,2)</f>
        <v>0</v>
      </c>
      <c r="BL266" s="17" t="s">
        <v>125</v>
      </c>
      <c r="BM266" s="184" t="s">
        <v>415</v>
      </c>
    </row>
    <row r="267" spans="1:65" s="2" customFormat="1" ht="11.25">
      <c r="A267" s="34"/>
      <c r="B267" s="35"/>
      <c r="C267" s="36"/>
      <c r="D267" s="186" t="s">
        <v>127</v>
      </c>
      <c r="E267" s="36"/>
      <c r="F267" s="187" t="s">
        <v>416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127</v>
      </c>
      <c r="AU267" s="17" t="s">
        <v>82</v>
      </c>
    </row>
    <row r="268" spans="1:65" s="2" customFormat="1" ht="11.25">
      <c r="A268" s="34"/>
      <c r="B268" s="35"/>
      <c r="C268" s="36"/>
      <c r="D268" s="191" t="s">
        <v>129</v>
      </c>
      <c r="E268" s="36"/>
      <c r="F268" s="192" t="s">
        <v>417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129</v>
      </c>
      <c r="AU268" s="17" t="s">
        <v>82</v>
      </c>
    </row>
    <row r="269" spans="1:65" s="13" customFormat="1" ht="11.25">
      <c r="B269" s="193"/>
      <c r="C269" s="194"/>
      <c r="D269" s="186" t="s">
        <v>131</v>
      </c>
      <c r="E269" s="195" t="s">
        <v>19</v>
      </c>
      <c r="F269" s="196" t="s">
        <v>418</v>
      </c>
      <c r="G269" s="194"/>
      <c r="H269" s="197">
        <v>6568.88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131</v>
      </c>
      <c r="AU269" s="203" t="s">
        <v>82</v>
      </c>
      <c r="AV269" s="13" t="s">
        <v>82</v>
      </c>
      <c r="AW269" s="13" t="s">
        <v>33</v>
      </c>
      <c r="AX269" s="13" t="s">
        <v>71</v>
      </c>
      <c r="AY269" s="203" t="s">
        <v>118</v>
      </c>
    </row>
    <row r="270" spans="1:65" s="13" customFormat="1" ht="11.25">
      <c r="B270" s="193"/>
      <c r="C270" s="194"/>
      <c r="D270" s="186" t="s">
        <v>131</v>
      </c>
      <c r="E270" s="195" t="s">
        <v>19</v>
      </c>
      <c r="F270" s="196" t="s">
        <v>419</v>
      </c>
      <c r="G270" s="194"/>
      <c r="H270" s="197">
        <v>115.5</v>
      </c>
      <c r="I270" s="198"/>
      <c r="J270" s="194"/>
      <c r="K270" s="194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131</v>
      </c>
      <c r="AU270" s="203" t="s">
        <v>82</v>
      </c>
      <c r="AV270" s="13" t="s">
        <v>82</v>
      </c>
      <c r="AW270" s="13" t="s">
        <v>33</v>
      </c>
      <c r="AX270" s="13" t="s">
        <v>71</v>
      </c>
      <c r="AY270" s="203" t="s">
        <v>118</v>
      </c>
    </row>
    <row r="271" spans="1:65" s="2" customFormat="1" ht="16.5" customHeight="1">
      <c r="A271" s="34"/>
      <c r="B271" s="35"/>
      <c r="C271" s="173" t="s">
        <v>420</v>
      </c>
      <c r="D271" s="173" t="s">
        <v>120</v>
      </c>
      <c r="E271" s="174" t="s">
        <v>421</v>
      </c>
      <c r="F271" s="175" t="s">
        <v>422</v>
      </c>
      <c r="G271" s="176" t="s">
        <v>123</v>
      </c>
      <c r="H271" s="177">
        <v>505.1</v>
      </c>
      <c r="I271" s="178"/>
      <c r="J271" s="179">
        <f>ROUND(I271*H271,2)</f>
        <v>0</v>
      </c>
      <c r="K271" s="175" t="s">
        <v>124</v>
      </c>
      <c r="L271" s="39"/>
      <c r="M271" s="180" t="s">
        <v>19</v>
      </c>
      <c r="N271" s="181" t="s">
        <v>42</v>
      </c>
      <c r="O271" s="64"/>
      <c r="P271" s="182">
        <f>O271*H271</f>
        <v>0</v>
      </c>
      <c r="Q271" s="182">
        <v>0.19800000000000001</v>
      </c>
      <c r="R271" s="182">
        <f>Q271*H271</f>
        <v>100.00980000000001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125</v>
      </c>
      <c r="AT271" s="184" t="s">
        <v>120</v>
      </c>
      <c r="AU271" s="184" t="s">
        <v>82</v>
      </c>
      <c r="AY271" s="17" t="s">
        <v>118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79</v>
      </c>
      <c r="BK271" s="185">
        <f>ROUND(I271*H271,2)</f>
        <v>0</v>
      </c>
      <c r="BL271" s="17" t="s">
        <v>125</v>
      </c>
      <c r="BM271" s="184" t="s">
        <v>423</v>
      </c>
    </row>
    <row r="272" spans="1:65" s="2" customFormat="1" ht="19.5">
      <c r="A272" s="34"/>
      <c r="B272" s="35"/>
      <c r="C272" s="36"/>
      <c r="D272" s="186" t="s">
        <v>127</v>
      </c>
      <c r="E272" s="36"/>
      <c r="F272" s="187" t="s">
        <v>424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127</v>
      </c>
      <c r="AU272" s="17" t="s">
        <v>82</v>
      </c>
    </row>
    <row r="273" spans="1:65" s="2" customFormat="1" ht="11.25">
      <c r="A273" s="34"/>
      <c r="B273" s="35"/>
      <c r="C273" s="36"/>
      <c r="D273" s="191" t="s">
        <v>129</v>
      </c>
      <c r="E273" s="36"/>
      <c r="F273" s="192" t="s">
        <v>425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129</v>
      </c>
      <c r="AU273" s="17" t="s">
        <v>82</v>
      </c>
    </row>
    <row r="274" spans="1:65" s="13" customFormat="1" ht="11.25">
      <c r="B274" s="193"/>
      <c r="C274" s="194"/>
      <c r="D274" s="186" t="s">
        <v>131</v>
      </c>
      <c r="E274" s="195" t="s">
        <v>19</v>
      </c>
      <c r="F274" s="196" t="s">
        <v>426</v>
      </c>
      <c r="G274" s="194"/>
      <c r="H274" s="197">
        <v>488.4</v>
      </c>
      <c r="I274" s="198"/>
      <c r="J274" s="194"/>
      <c r="K274" s="194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131</v>
      </c>
      <c r="AU274" s="203" t="s">
        <v>82</v>
      </c>
      <c r="AV274" s="13" t="s">
        <v>82</v>
      </c>
      <c r="AW274" s="13" t="s">
        <v>33</v>
      </c>
      <c r="AX274" s="13" t="s">
        <v>71</v>
      </c>
      <c r="AY274" s="203" t="s">
        <v>118</v>
      </c>
    </row>
    <row r="275" spans="1:65" s="13" customFormat="1" ht="11.25">
      <c r="B275" s="193"/>
      <c r="C275" s="194"/>
      <c r="D275" s="186" t="s">
        <v>131</v>
      </c>
      <c r="E275" s="195" t="s">
        <v>19</v>
      </c>
      <c r="F275" s="196" t="s">
        <v>427</v>
      </c>
      <c r="G275" s="194"/>
      <c r="H275" s="197">
        <v>16.7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131</v>
      </c>
      <c r="AU275" s="203" t="s">
        <v>82</v>
      </c>
      <c r="AV275" s="13" t="s">
        <v>82</v>
      </c>
      <c r="AW275" s="13" t="s">
        <v>33</v>
      </c>
      <c r="AX275" s="13" t="s">
        <v>71</v>
      </c>
      <c r="AY275" s="203" t="s">
        <v>118</v>
      </c>
    </row>
    <row r="276" spans="1:65" s="2" customFormat="1" ht="16.5" customHeight="1">
      <c r="A276" s="34"/>
      <c r="B276" s="35"/>
      <c r="C276" s="173" t="s">
        <v>428</v>
      </c>
      <c r="D276" s="173" t="s">
        <v>120</v>
      </c>
      <c r="E276" s="174" t="s">
        <v>429</v>
      </c>
      <c r="F276" s="175" t="s">
        <v>430</v>
      </c>
      <c r="G276" s="176" t="s">
        <v>123</v>
      </c>
      <c r="H276" s="177">
        <v>5855.42</v>
      </c>
      <c r="I276" s="178"/>
      <c r="J276" s="179">
        <f>ROUND(I276*H276,2)</f>
        <v>0</v>
      </c>
      <c r="K276" s="175" t="s">
        <v>124</v>
      </c>
      <c r="L276" s="39"/>
      <c r="M276" s="180" t="s">
        <v>19</v>
      </c>
      <c r="N276" s="181" t="s">
        <v>42</v>
      </c>
      <c r="O276" s="64"/>
      <c r="P276" s="182">
        <f>O276*H276</f>
        <v>0</v>
      </c>
      <c r="Q276" s="182">
        <v>0.38700000000000001</v>
      </c>
      <c r="R276" s="182">
        <f>Q276*H276</f>
        <v>2266.04754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125</v>
      </c>
      <c r="AT276" s="184" t="s">
        <v>120</v>
      </c>
      <c r="AU276" s="184" t="s">
        <v>82</v>
      </c>
      <c r="AY276" s="17" t="s">
        <v>118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79</v>
      </c>
      <c r="BK276" s="185">
        <f>ROUND(I276*H276,2)</f>
        <v>0</v>
      </c>
      <c r="BL276" s="17" t="s">
        <v>125</v>
      </c>
      <c r="BM276" s="184" t="s">
        <v>431</v>
      </c>
    </row>
    <row r="277" spans="1:65" s="2" customFormat="1" ht="19.5">
      <c r="A277" s="34"/>
      <c r="B277" s="35"/>
      <c r="C277" s="36"/>
      <c r="D277" s="186" t="s">
        <v>127</v>
      </c>
      <c r="E277" s="36"/>
      <c r="F277" s="187" t="s">
        <v>432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127</v>
      </c>
      <c r="AU277" s="17" t="s">
        <v>82</v>
      </c>
    </row>
    <row r="278" spans="1:65" s="2" customFormat="1" ht="11.25">
      <c r="A278" s="34"/>
      <c r="B278" s="35"/>
      <c r="C278" s="36"/>
      <c r="D278" s="191" t="s">
        <v>129</v>
      </c>
      <c r="E278" s="36"/>
      <c r="F278" s="192" t="s">
        <v>433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129</v>
      </c>
      <c r="AU278" s="17" t="s">
        <v>82</v>
      </c>
    </row>
    <row r="279" spans="1:65" s="13" customFormat="1" ht="11.25">
      <c r="B279" s="193"/>
      <c r="C279" s="194"/>
      <c r="D279" s="186" t="s">
        <v>131</v>
      </c>
      <c r="E279" s="195" t="s">
        <v>19</v>
      </c>
      <c r="F279" s="196" t="s">
        <v>434</v>
      </c>
      <c r="G279" s="194"/>
      <c r="H279" s="197">
        <v>5739.92</v>
      </c>
      <c r="I279" s="198"/>
      <c r="J279" s="194"/>
      <c r="K279" s="194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131</v>
      </c>
      <c r="AU279" s="203" t="s">
        <v>82</v>
      </c>
      <c r="AV279" s="13" t="s">
        <v>82</v>
      </c>
      <c r="AW279" s="13" t="s">
        <v>33</v>
      </c>
      <c r="AX279" s="13" t="s">
        <v>71</v>
      </c>
      <c r="AY279" s="203" t="s">
        <v>118</v>
      </c>
    </row>
    <row r="280" spans="1:65" s="13" customFormat="1" ht="11.25">
      <c r="B280" s="193"/>
      <c r="C280" s="194"/>
      <c r="D280" s="186" t="s">
        <v>131</v>
      </c>
      <c r="E280" s="195" t="s">
        <v>19</v>
      </c>
      <c r="F280" s="196" t="s">
        <v>419</v>
      </c>
      <c r="G280" s="194"/>
      <c r="H280" s="197">
        <v>115.5</v>
      </c>
      <c r="I280" s="198"/>
      <c r="J280" s="194"/>
      <c r="K280" s="194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131</v>
      </c>
      <c r="AU280" s="203" t="s">
        <v>82</v>
      </c>
      <c r="AV280" s="13" t="s">
        <v>82</v>
      </c>
      <c r="AW280" s="13" t="s">
        <v>33</v>
      </c>
      <c r="AX280" s="13" t="s">
        <v>71</v>
      </c>
      <c r="AY280" s="203" t="s">
        <v>118</v>
      </c>
    </row>
    <row r="281" spans="1:65" s="2" customFormat="1" ht="16.5" customHeight="1">
      <c r="A281" s="34"/>
      <c r="B281" s="35"/>
      <c r="C281" s="173" t="s">
        <v>435</v>
      </c>
      <c r="D281" s="173" t="s">
        <v>120</v>
      </c>
      <c r="E281" s="174" t="s">
        <v>436</v>
      </c>
      <c r="F281" s="175" t="s">
        <v>437</v>
      </c>
      <c r="G281" s="176" t="s">
        <v>123</v>
      </c>
      <c r="H281" s="177">
        <v>471.8</v>
      </c>
      <c r="I281" s="178"/>
      <c r="J281" s="179">
        <f>ROUND(I281*H281,2)</f>
        <v>0</v>
      </c>
      <c r="K281" s="175" t="s">
        <v>124</v>
      </c>
      <c r="L281" s="39"/>
      <c r="M281" s="180" t="s">
        <v>19</v>
      </c>
      <c r="N281" s="181" t="s">
        <v>42</v>
      </c>
      <c r="O281" s="64"/>
      <c r="P281" s="182">
        <f>O281*H281</f>
        <v>0</v>
      </c>
      <c r="Q281" s="182">
        <v>0.23</v>
      </c>
      <c r="R281" s="182">
        <f>Q281*H281</f>
        <v>108.51400000000001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125</v>
      </c>
      <c r="AT281" s="184" t="s">
        <v>120</v>
      </c>
      <c r="AU281" s="184" t="s">
        <v>82</v>
      </c>
      <c r="AY281" s="17" t="s">
        <v>118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79</v>
      </c>
      <c r="BK281" s="185">
        <f>ROUND(I281*H281,2)</f>
        <v>0</v>
      </c>
      <c r="BL281" s="17" t="s">
        <v>125</v>
      </c>
      <c r="BM281" s="184" t="s">
        <v>438</v>
      </c>
    </row>
    <row r="282" spans="1:65" s="2" customFormat="1" ht="11.25">
      <c r="A282" s="34"/>
      <c r="B282" s="35"/>
      <c r="C282" s="36"/>
      <c r="D282" s="186" t="s">
        <v>127</v>
      </c>
      <c r="E282" s="36"/>
      <c r="F282" s="187" t="s">
        <v>439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127</v>
      </c>
      <c r="AU282" s="17" t="s">
        <v>82</v>
      </c>
    </row>
    <row r="283" spans="1:65" s="2" customFormat="1" ht="11.25">
      <c r="A283" s="34"/>
      <c r="B283" s="35"/>
      <c r="C283" s="36"/>
      <c r="D283" s="191" t="s">
        <v>129</v>
      </c>
      <c r="E283" s="36"/>
      <c r="F283" s="192" t="s">
        <v>440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129</v>
      </c>
      <c r="AU283" s="17" t="s">
        <v>82</v>
      </c>
    </row>
    <row r="284" spans="1:65" s="2" customFormat="1" ht="19.5">
      <c r="A284" s="34"/>
      <c r="B284" s="35"/>
      <c r="C284" s="36"/>
      <c r="D284" s="186" t="s">
        <v>265</v>
      </c>
      <c r="E284" s="36"/>
      <c r="F284" s="204" t="s">
        <v>441</v>
      </c>
      <c r="G284" s="36"/>
      <c r="H284" s="36"/>
      <c r="I284" s="188"/>
      <c r="J284" s="36"/>
      <c r="K284" s="36"/>
      <c r="L284" s="39"/>
      <c r="M284" s="189"/>
      <c r="N284" s="190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265</v>
      </c>
      <c r="AU284" s="17" t="s">
        <v>82</v>
      </c>
    </row>
    <row r="285" spans="1:65" s="13" customFormat="1" ht="11.25">
      <c r="B285" s="193"/>
      <c r="C285" s="194"/>
      <c r="D285" s="186" t="s">
        <v>131</v>
      </c>
      <c r="E285" s="195" t="s">
        <v>19</v>
      </c>
      <c r="F285" s="196" t="s">
        <v>442</v>
      </c>
      <c r="G285" s="194"/>
      <c r="H285" s="197">
        <v>455.1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131</v>
      </c>
      <c r="AU285" s="203" t="s">
        <v>82</v>
      </c>
      <c r="AV285" s="13" t="s">
        <v>82</v>
      </c>
      <c r="AW285" s="13" t="s">
        <v>33</v>
      </c>
      <c r="AX285" s="13" t="s">
        <v>71</v>
      </c>
      <c r="AY285" s="203" t="s">
        <v>118</v>
      </c>
    </row>
    <row r="286" spans="1:65" s="13" customFormat="1" ht="11.25">
      <c r="B286" s="193"/>
      <c r="C286" s="194"/>
      <c r="D286" s="186" t="s">
        <v>131</v>
      </c>
      <c r="E286" s="195" t="s">
        <v>19</v>
      </c>
      <c r="F286" s="196" t="s">
        <v>427</v>
      </c>
      <c r="G286" s="194"/>
      <c r="H286" s="197">
        <v>16.7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131</v>
      </c>
      <c r="AU286" s="203" t="s">
        <v>82</v>
      </c>
      <c r="AV286" s="13" t="s">
        <v>82</v>
      </c>
      <c r="AW286" s="13" t="s">
        <v>33</v>
      </c>
      <c r="AX286" s="13" t="s">
        <v>71</v>
      </c>
      <c r="AY286" s="203" t="s">
        <v>118</v>
      </c>
    </row>
    <row r="287" spans="1:65" s="2" customFormat="1" ht="16.5" customHeight="1">
      <c r="A287" s="34"/>
      <c r="B287" s="35"/>
      <c r="C287" s="173" t="s">
        <v>443</v>
      </c>
      <c r="D287" s="173" t="s">
        <v>120</v>
      </c>
      <c r="E287" s="174" t="s">
        <v>444</v>
      </c>
      <c r="F287" s="175" t="s">
        <v>445</v>
      </c>
      <c r="G287" s="176" t="s">
        <v>123</v>
      </c>
      <c r="H287" s="177">
        <v>4134.7</v>
      </c>
      <c r="I287" s="178"/>
      <c r="J287" s="179">
        <f>ROUND(I287*H287,2)</f>
        <v>0</v>
      </c>
      <c r="K287" s="175" t="s">
        <v>124</v>
      </c>
      <c r="L287" s="39"/>
      <c r="M287" s="180" t="s">
        <v>19</v>
      </c>
      <c r="N287" s="181" t="s">
        <v>42</v>
      </c>
      <c r="O287" s="64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4" t="s">
        <v>125</v>
      </c>
      <c r="AT287" s="184" t="s">
        <v>120</v>
      </c>
      <c r="AU287" s="184" t="s">
        <v>82</v>
      </c>
      <c r="AY287" s="17" t="s">
        <v>118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7" t="s">
        <v>79</v>
      </c>
      <c r="BK287" s="185">
        <f>ROUND(I287*H287,2)</f>
        <v>0</v>
      </c>
      <c r="BL287" s="17" t="s">
        <v>125</v>
      </c>
      <c r="BM287" s="184" t="s">
        <v>446</v>
      </c>
    </row>
    <row r="288" spans="1:65" s="2" customFormat="1" ht="19.5">
      <c r="A288" s="34"/>
      <c r="B288" s="35"/>
      <c r="C288" s="36"/>
      <c r="D288" s="186" t="s">
        <v>127</v>
      </c>
      <c r="E288" s="36"/>
      <c r="F288" s="187" t="s">
        <v>447</v>
      </c>
      <c r="G288" s="36"/>
      <c r="H288" s="36"/>
      <c r="I288" s="188"/>
      <c r="J288" s="36"/>
      <c r="K288" s="36"/>
      <c r="L288" s="39"/>
      <c r="M288" s="189"/>
      <c r="N288" s="190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127</v>
      </c>
      <c r="AU288" s="17" t="s">
        <v>82</v>
      </c>
    </row>
    <row r="289" spans="1:65" s="2" customFormat="1" ht="11.25">
      <c r="A289" s="34"/>
      <c r="B289" s="35"/>
      <c r="C289" s="36"/>
      <c r="D289" s="191" t="s">
        <v>129</v>
      </c>
      <c r="E289" s="36"/>
      <c r="F289" s="192" t="s">
        <v>448</v>
      </c>
      <c r="G289" s="36"/>
      <c r="H289" s="36"/>
      <c r="I289" s="188"/>
      <c r="J289" s="36"/>
      <c r="K289" s="36"/>
      <c r="L289" s="39"/>
      <c r="M289" s="189"/>
      <c r="N289" s="190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129</v>
      </c>
      <c r="AU289" s="17" t="s">
        <v>82</v>
      </c>
    </row>
    <row r="290" spans="1:65" s="13" customFormat="1" ht="11.25">
      <c r="B290" s="193"/>
      <c r="C290" s="194"/>
      <c r="D290" s="186" t="s">
        <v>131</v>
      </c>
      <c r="E290" s="195" t="s">
        <v>19</v>
      </c>
      <c r="F290" s="196" t="s">
        <v>449</v>
      </c>
      <c r="G290" s="194"/>
      <c r="H290" s="197">
        <v>4019.2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131</v>
      </c>
      <c r="AU290" s="203" t="s">
        <v>82</v>
      </c>
      <c r="AV290" s="13" t="s">
        <v>82</v>
      </c>
      <c r="AW290" s="13" t="s">
        <v>33</v>
      </c>
      <c r="AX290" s="13" t="s">
        <v>71</v>
      </c>
      <c r="AY290" s="203" t="s">
        <v>118</v>
      </c>
    </row>
    <row r="291" spans="1:65" s="13" customFormat="1" ht="11.25">
      <c r="B291" s="193"/>
      <c r="C291" s="194"/>
      <c r="D291" s="186" t="s">
        <v>131</v>
      </c>
      <c r="E291" s="195" t="s">
        <v>19</v>
      </c>
      <c r="F291" s="196" t="s">
        <v>419</v>
      </c>
      <c r="G291" s="194"/>
      <c r="H291" s="197">
        <v>115.5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131</v>
      </c>
      <c r="AU291" s="203" t="s">
        <v>82</v>
      </c>
      <c r="AV291" s="13" t="s">
        <v>82</v>
      </c>
      <c r="AW291" s="13" t="s">
        <v>33</v>
      </c>
      <c r="AX291" s="13" t="s">
        <v>71</v>
      </c>
      <c r="AY291" s="203" t="s">
        <v>118</v>
      </c>
    </row>
    <row r="292" spans="1:65" s="2" customFormat="1" ht="16.5" customHeight="1">
      <c r="A292" s="34"/>
      <c r="B292" s="35"/>
      <c r="C292" s="173" t="s">
        <v>450</v>
      </c>
      <c r="D292" s="173" t="s">
        <v>120</v>
      </c>
      <c r="E292" s="174" t="s">
        <v>451</v>
      </c>
      <c r="F292" s="175" t="s">
        <v>452</v>
      </c>
      <c r="G292" s="176" t="s">
        <v>123</v>
      </c>
      <c r="H292" s="177">
        <v>1256</v>
      </c>
      <c r="I292" s="178"/>
      <c r="J292" s="179">
        <f>ROUND(I292*H292,2)</f>
        <v>0</v>
      </c>
      <c r="K292" s="175" t="s">
        <v>124</v>
      </c>
      <c r="L292" s="39"/>
      <c r="M292" s="180" t="s">
        <v>19</v>
      </c>
      <c r="N292" s="181" t="s">
        <v>42</v>
      </c>
      <c r="O292" s="64"/>
      <c r="P292" s="182">
        <f>O292*H292</f>
        <v>0</v>
      </c>
      <c r="Q292" s="182">
        <v>0.20699999999999999</v>
      </c>
      <c r="R292" s="182">
        <f>Q292*H292</f>
        <v>259.99199999999996</v>
      </c>
      <c r="S292" s="182">
        <v>0</v>
      </c>
      <c r="T292" s="183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4" t="s">
        <v>125</v>
      </c>
      <c r="AT292" s="184" t="s">
        <v>120</v>
      </c>
      <c r="AU292" s="184" t="s">
        <v>82</v>
      </c>
      <c r="AY292" s="17" t="s">
        <v>118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7" t="s">
        <v>79</v>
      </c>
      <c r="BK292" s="185">
        <f>ROUND(I292*H292,2)</f>
        <v>0</v>
      </c>
      <c r="BL292" s="17" t="s">
        <v>125</v>
      </c>
      <c r="BM292" s="184" t="s">
        <v>453</v>
      </c>
    </row>
    <row r="293" spans="1:65" s="2" customFormat="1" ht="11.25">
      <c r="A293" s="34"/>
      <c r="B293" s="35"/>
      <c r="C293" s="36"/>
      <c r="D293" s="186" t="s">
        <v>127</v>
      </c>
      <c r="E293" s="36"/>
      <c r="F293" s="187" t="s">
        <v>454</v>
      </c>
      <c r="G293" s="36"/>
      <c r="H293" s="36"/>
      <c r="I293" s="188"/>
      <c r="J293" s="36"/>
      <c r="K293" s="36"/>
      <c r="L293" s="39"/>
      <c r="M293" s="189"/>
      <c r="N293" s="190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127</v>
      </c>
      <c r="AU293" s="17" t="s">
        <v>82</v>
      </c>
    </row>
    <row r="294" spans="1:65" s="2" customFormat="1" ht="11.25">
      <c r="A294" s="34"/>
      <c r="B294" s="35"/>
      <c r="C294" s="36"/>
      <c r="D294" s="191" t="s">
        <v>129</v>
      </c>
      <c r="E294" s="36"/>
      <c r="F294" s="192" t="s">
        <v>455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129</v>
      </c>
      <c r="AU294" s="17" t="s">
        <v>82</v>
      </c>
    </row>
    <row r="295" spans="1:65" s="13" customFormat="1" ht="11.25">
      <c r="B295" s="193"/>
      <c r="C295" s="194"/>
      <c r="D295" s="186" t="s">
        <v>131</v>
      </c>
      <c r="E295" s="195" t="s">
        <v>19</v>
      </c>
      <c r="F295" s="196" t="s">
        <v>456</v>
      </c>
      <c r="G295" s="194"/>
      <c r="H295" s="197">
        <v>1256</v>
      </c>
      <c r="I295" s="198"/>
      <c r="J295" s="194"/>
      <c r="K295" s="194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131</v>
      </c>
      <c r="AU295" s="203" t="s">
        <v>82</v>
      </c>
      <c r="AV295" s="13" t="s">
        <v>82</v>
      </c>
      <c r="AW295" s="13" t="s">
        <v>33</v>
      </c>
      <c r="AX295" s="13" t="s">
        <v>79</v>
      </c>
      <c r="AY295" s="203" t="s">
        <v>118</v>
      </c>
    </row>
    <row r="296" spans="1:65" s="2" customFormat="1" ht="16.5" customHeight="1">
      <c r="A296" s="34"/>
      <c r="B296" s="35"/>
      <c r="C296" s="173" t="s">
        <v>457</v>
      </c>
      <c r="D296" s="173" t="s">
        <v>120</v>
      </c>
      <c r="E296" s="174" t="s">
        <v>458</v>
      </c>
      <c r="F296" s="175" t="s">
        <v>459</v>
      </c>
      <c r="G296" s="176" t="s">
        <v>123</v>
      </c>
      <c r="H296" s="177">
        <v>8256.84</v>
      </c>
      <c r="I296" s="178"/>
      <c r="J296" s="179">
        <f>ROUND(I296*H296,2)</f>
        <v>0</v>
      </c>
      <c r="K296" s="175" t="s">
        <v>124</v>
      </c>
      <c r="L296" s="39"/>
      <c r="M296" s="180" t="s">
        <v>19</v>
      </c>
      <c r="N296" s="181" t="s">
        <v>42</v>
      </c>
      <c r="O296" s="64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125</v>
      </c>
      <c r="AT296" s="184" t="s">
        <v>120</v>
      </c>
      <c r="AU296" s="184" t="s">
        <v>82</v>
      </c>
      <c r="AY296" s="17" t="s">
        <v>118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79</v>
      </c>
      <c r="BK296" s="185">
        <f>ROUND(I296*H296,2)</f>
        <v>0</v>
      </c>
      <c r="BL296" s="17" t="s">
        <v>125</v>
      </c>
      <c r="BM296" s="184" t="s">
        <v>460</v>
      </c>
    </row>
    <row r="297" spans="1:65" s="2" customFormat="1" ht="11.25">
      <c r="A297" s="34"/>
      <c r="B297" s="35"/>
      <c r="C297" s="36"/>
      <c r="D297" s="186" t="s">
        <v>127</v>
      </c>
      <c r="E297" s="36"/>
      <c r="F297" s="187" t="s">
        <v>461</v>
      </c>
      <c r="G297" s="36"/>
      <c r="H297" s="36"/>
      <c r="I297" s="188"/>
      <c r="J297" s="36"/>
      <c r="K297" s="36"/>
      <c r="L297" s="39"/>
      <c r="M297" s="189"/>
      <c r="N297" s="190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127</v>
      </c>
      <c r="AU297" s="17" t="s">
        <v>82</v>
      </c>
    </row>
    <row r="298" spans="1:65" s="2" customFormat="1" ht="11.25">
      <c r="A298" s="34"/>
      <c r="B298" s="35"/>
      <c r="C298" s="36"/>
      <c r="D298" s="191" t="s">
        <v>129</v>
      </c>
      <c r="E298" s="36"/>
      <c r="F298" s="192" t="s">
        <v>462</v>
      </c>
      <c r="G298" s="36"/>
      <c r="H298" s="36"/>
      <c r="I298" s="188"/>
      <c r="J298" s="36"/>
      <c r="K298" s="36"/>
      <c r="L298" s="39"/>
      <c r="M298" s="189"/>
      <c r="N298" s="190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129</v>
      </c>
      <c r="AU298" s="17" t="s">
        <v>82</v>
      </c>
    </row>
    <row r="299" spans="1:65" s="13" customFormat="1" ht="11.25">
      <c r="B299" s="193"/>
      <c r="C299" s="194"/>
      <c r="D299" s="186" t="s">
        <v>131</v>
      </c>
      <c r="E299" s="195" t="s">
        <v>19</v>
      </c>
      <c r="F299" s="196" t="s">
        <v>463</v>
      </c>
      <c r="G299" s="194"/>
      <c r="H299" s="197">
        <v>8025.84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131</v>
      </c>
      <c r="AU299" s="203" t="s">
        <v>82</v>
      </c>
      <c r="AV299" s="13" t="s">
        <v>82</v>
      </c>
      <c r="AW299" s="13" t="s">
        <v>33</v>
      </c>
      <c r="AX299" s="13" t="s">
        <v>71</v>
      </c>
      <c r="AY299" s="203" t="s">
        <v>118</v>
      </c>
    </row>
    <row r="300" spans="1:65" s="13" customFormat="1" ht="11.25">
      <c r="B300" s="193"/>
      <c r="C300" s="194"/>
      <c r="D300" s="186" t="s">
        <v>131</v>
      </c>
      <c r="E300" s="195" t="s">
        <v>19</v>
      </c>
      <c r="F300" s="196" t="s">
        <v>464</v>
      </c>
      <c r="G300" s="194"/>
      <c r="H300" s="197">
        <v>231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131</v>
      </c>
      <c r="AU300" s="203" t="s">
        <v>82</v>
      </c>
      <c r="AV300" s="13" t="s">
        <v>82</v>
      </c>
      <c r="AW300" s="13" t="s">
        <v>33</v>
      </c>
      <c r="AX300" s="13" t="s">
        <v>71</v>
      </c>
      <c r="AY300" s="203" t="s">
        <v>118</v>
      </c>
    </row>
    <row r="301" spans="1:65" s="2" customFormat="1" ht="21.75" customHeight="1">
      <c r="A301" s="34"/>
      <c r="B301" s="35"/>
      <c r="C301" s="173" t="s">
        <v>465</v>
      </c>
      <c r="D301" s="173" t="s">
        <v>120</v>
      </c>
      <c r="E301" s="174" t="s">
        <v>466</v>
      </c>
      <c r="F301" s="175" t="s">
        <v>467</v>
      </c>
      <c r="G301" s="176" t="s">
        <v>123</v>
      </c>
      <c r="H301" s="177">
        <v>3958.86</v>
      </c>
      <c r="I301" s="178"/>
      <c r="J301" s="179">
        <f>ROUND(I301*H301,2)</f>
        <v>0</v>
      </c>
      <c r="K301" s="175" t="s">
        <v>124</v>
      </c>
      <c r="L301" s="39"/>
      <c r="M301" s="180" t="s">
        <v>19</v>
      </c>
      <c r="N301" s="181" t="s">
        <v>42</v>
      </c>
      <c r="O301" s="64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125</v>
      </c>
      <c r="AT301" s="184" t="s">
        <v>120</v>
      </c>
      <c r="AU301" s="184" t="s">
        <v>82</v>
      </c>
      <c r="AY301" s="17" t="s">
        <v>118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7" t="s">
        <v>79</v>
      </c>
      <c r="BK301" s="185">
        <f>ROUND(I301*H301,2)</f>
        <v>0</v>
      </c>
      <c r="BL301" s="17" t="s">
        <v>125</v>
      </c>
      <c r="BM301" s="184" t="s">
        <v>468</v>
      </c>
    </row>
    <row r="302" spans="1:65" s="2" customFormat="1" ht="19.5">
      <c r="A302" s="34"/>
      <c r="B302" s="35"/>
      <c r="C302" s="36"/>
      <c r="D302" s="186" t="s">
        <v>127</v>
      </c>
      <c r="E302" s="36"/>
      <c r="F302" s="187" t="s">
        <v>469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127</v>
      </c>
      <c r="AU302" s="17" t="s">
        <v>82</v>
      </c>
    </row>
    <row r="303" spans="1:65" s="2" customFormat="1" ht="11.25">
      <c r="A303" s="34"/>
      <c r="B303" s="35"/>
      <c r="C303" s="36"/>
      <c r="D303" s="191" t="s">
        <v>129</v>
      </c>
      <c r="E303" s="36"/>
      <c r="F303" s="192" t="s">
        <v>470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129</v>
      </c>
      <c r="AU303" s="17" t="s">
        <v>82</v>
      </c>
    </row>
    <row r="304" spans="1:65" s="13" customFormat="1" ht="11.25">
      <c r="B304" s="193"/>
      <c r="C304" s="194"/>
      <c r="D304" s="186" t="s">
        <v>131</v>
      </c>
      <c r="E304" s="195" t="s">
        <v>19</v>
      </c>
      <c r="F304" s="196" t="s">
        <v>471</v>
      </c>
      <c r="G304" s="194"/>
      <c r="H304" s="197">
        <v>3843.36</v>
      </c>
      <c r="I304" s="198"/>
      <c r="J304" s="194"/>
      <c r="K304" s="194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131</v>
      </c>
      <c r="AU304" s="203" t="s">
        <v>82</v>
      </c>
      <c r="AV304" s="13" t="s">
        <v>82</v>
      </c>
      <c r="AW304" s="13" t="s">
        <v>33</v>
      </c>
      <c r="AX304" s="13" t="s">
        <v>71</v>
      </c>
      <c r="AY304" s="203" t="s">
        <v>118</v>
      </c>
    </row>
    <row r="305" spans="1:65" s="13" customFormat="1" ht="11.25">
      <c r="B305" s="193"/>
      <c r="C305" s="194"/>
      <c r="D305" s="186" t="s">
        <v>131</v>
      </c>
      <c r="E305" s="195" t="s">
        <v>19</v>
      </c>
      <c r="F305" s="196" t="s">
        <v>419</v>
      </c>
      <c r="G305" s="194"/>
      <c r="H305" s="197">
        <v>115.5</v>
      </c>
      <c r="I305" s="198"/>
      <c r="J305" s="194"/>
      <c r="K305" s="194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131</v>
      </c>
      <c r="AU305" s="203" t="s">
        <v>82</v>
      </c>
      <c r="AV305" s="13" t="s">
        <v>82</v>
      </c>
      <c r="AW305" s="13" t="s">
        <v>33</v>
      </c>
      <c r="AX305" s="13" t="s">
        <v>71</v>
      </c>
      <c r="AY305" s="203" t="s">
        <v>118</v>
      </c>
    </row>
    <row r="306" spans="1:65" s="2" customFormat="1" ht="16.5" customHeight="1">
      <c r="A306" s="34"/>
      <c r="B306" s="35"/>
      <c r="C306" s="173" t="s">
        <v>472</v>
      </c>
      <c r="D306" s="173" t="s">
        <v>120</v>
      </c>
      <c r="E306" s="174" t="s">
        <v>473</v>
      </c>
      <c r="F306" s="175" t="s">
        <v>474</v>
      </c>
      <c r="G306" s="176" t="s">
        <v>123</v>
      </c>
      <c r="H306" s="177">
        <v>21</v>
      </c>
      <c r="I306" s="178"/>
      <c r="J306" s="179">
        <f>ROUND(I306*H306,2)</f>
        <v>0</v>
      </c>
      <c r="K306" s="175" t="s">
        <v>124</v>
      </c>
      <c r="L306" s="39"/>
      <c r="M306" s="180" t="s">
        <v>19</v>
      </c>
      <c r="N306" s="181" t="s">
        <v>42</v>
      </c>
      <c r="O306" s="64"/>
      <c r="P306" s="182">
        <f>O306*H306</f>
        <v>0</v>
      </c>
      <c r="Q306" s="182">
        <v>8.3500000000000005E-2</v>
      </c>
      <c r="R306" s="182">
        <f>Q306*H306</f>
        <v>1.7535000000000001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125</v>
      </c>
      <c r="AT306" s="184" t="s">
        <v>120</v>
      </c>
      <c r="AU306" s="184" t="s">
        <v>82</v>
      </c>
      <c r="AY306" s="17" t="s">
        <v>118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7" t="s">
        <v>79</v>
      </c>
      <c r="BK306" s="185">
        <f>ROUND(I306*H306,2)</f>
        <v>0</v>
      </c>
      <c r="BL306" s="17" t="s">
        <v>125</v>
      </c>
      <c r="BM306" s="184" t="s">
        <v>475</v>
      </c>
    </row>
    <row r="307" spans="1:65" s="2" customFormat="1" ht="19.5">
      <c r="A307" s="34"/>
      <c r="B307" s="35"/>
      <c r="C307" s="36"/>
      <c r="D307" s="186" t="s">
        <v>127</v>
      </c>
      <c r="E307" s="36"/>
      <c r="F307" s="187" t="s">
        <v>476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127</v>
      </c>
      <c r="AU307" s="17" t="s">
        <v>82</v>
      </c>
    </row>
    <row r="308" spans="1:65" s="2" customFormat="1" ht="11.25">
      <c r="A308" s="34"/>
      <c r="B308" s="35"/>
      <c r="C308" s="36"/>
      <c r="D308" s="191" t="s">
        <v>129</v>
      </c>
      <c r="E308" s="36"/>
      <c r="F308" s="192" t="s">
        <v>477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129</v>
      </c>
      <c r="AU308" s="17" t="s">
        <v>82</v>
      </c>
    </row>
    <row r="309" spans="1:65" s="13" customFormat="1" ht="11.25">
      <c r="B309" s="193"/>
      <c r="C309" s="194"/>
      <c r="D309" s="186" t="s">
        <v>131</v>
      </c>
      <c r="E309" s="195" t="s">
        <v>19</v>
      </c>
      <c r="F309" s="196" t="s">
        <v>411</v>
      </c>
      <c r="G309" s="194"/>
      <c r="H309" s="197">
        <v>21</v>
      </c>
      <c r="I309" s="198"/>
      <c r="J309" s="194"/>
      <c r="K309" s="194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131</v>
      </c>
      <c r="AU309" s="203" t="s">
        <v>82</v>
      </c>
      <c r="AV309" s="13" t="s">
        <v>82</v>
      </c>
      <c r="AW309" s="13" t="s">
        <v>33</v>
      </c>
      <c r="AX309" s="13" t="s">
        <v>79</v>
      </c>
      <c r="AY309" s="203" t="s">
        <v>118</v>
      </c>
    </row>
    <row r="310" spans="1:65" s="2" customFormat="1" ht="16.5" customHeight="1">
      <c r="A310" s="34"/>
      <c r="B310" s="35"/>
      <c r="C310" s="205" t="s">
        <v>478</v>
      </c>
      <c r="D310" s="205" t="s">
        <v>281</v>
      </c>
      <c r="E310" s="206" t="s">
        <v>479</v>
      </c>
      <c r="F310" s="207" t="s">
        <v>480</v>
      </c>
      <c r="G310" s="208" t="s">
        <v>481</v>
      </c>
      <c r="H310" s="209">
        <v>7</v>
      </c>
      <c r="I310" s="210"/>
      <c r="J310" s="211">
        <f>ROUND(I310*H310,2)</f>
        <v>0</v>
      </c>
      <c r="K310" s="207" t="s">
        <v>124</v>
      </c>
      <c r="L310" s="212"/>
      <c r="M310" s="213" t="s">
        <v>19</v>
      </c>
      <c r="N310" s="214" t="s">
        <v>42</v>
      </c>
      <c r="O310" s="64"/>
      <c r="P310" s="182">
        <f>O310*H310</f>
        <v>0</v>
      </c>
      <c r="Q310" s="182">
        <v>1.1200000000000001</v>
      </c>
      <c r="R310" s="182">
        <f>Q310*H310</f>
        <v>7.8400000000000007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181</v>
      </c>
      <c r="AT310" s="184" t="s">
        <v>281</v>
      </c>
      <c r="AU310" s="184" t="s">
        <v>82</v>
      </c>
      <c r="AY310" s="17" t="s">
        <v>118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7" t="s">
        <v>79</v>
      </c>
      <c r="BK310" s="185">
        <f>ROUND(I310*H310,2)</f>
        <v>0</v>
      </c>
      <c r="BL310" s="17" t="s">
        <v>125</v>
      </c>
      <c r="BM310" s="184" t="s">
        <v>482</v>
      </c>
    </row>
    <row r="311" spans="1:65" s="2" customFormat="1" ht="11.25">
      <c r="A311" s="34"/>
      <c r="B311" s="35"/>
      <c r="C311" s="36"/>
      <c r="D311" s="186" t="s">
        <v>127</v>
      </c>
      <c r="E311" s="36"/>
      <c r="F311" s="187" t="s">
        <v>480</v>
      </c>
      <c r="G311" s="36"/>
      <c r="H311" s="36"/>
      <c r="I311" s="188"/>
      <c r="J311" s="36"/>
      <c r="K311" s="36"/>
      <c r="L311" s="39"/>
      <c r="M311" s="189"/>
      <c r="N311" s="190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127</v>
      </c>
      <c r="AU311" s="17" t="s">
        <v>82</v>
      </c>
    </row>
    <row r="312" spans="1:65" s="2" customFormat="1" ht="21.75" customHeight="1">
      <c r="A312" s="34"/>
      <c r="B312" s="35"/>
      <c r="C312" s="173" t="s">
        <v>483</v>
      </c>
      <c r="D312" s="173" t="s">
        <v>120</v>
      </c>
      <c r="E312" s="174" t="s">
        <v>484</v>
      </c>
      <c r="F312" s="175" t="s">
        <v>485</v>
      </c>
      <c r="G312" s="176" t="s">
        <v>289</v>
      </c>
      <c r="H312" s="177">
        <v>10.5</v>
      </c>
      <c r="I312" s="178"/>
      <c r="J312" s="179">
        <f>ROUND(I312*H312,2)</f>
        <v>0</v>
      </c>
      <c r="K312" s="175" t="s">
        <v>124</v>
      </c>
      <c r="L312" s="39"/>
      <c r="M312" s="180" t="s">
        <v>19</v>
      </c>
      <c r="N312" s="181" t="s">
        <v>42</v>
      </c>
      <c r="O312" s="64"/>
      <c r="P312" s="182">
        <f>O312*H312</f>
        <v>0</v>
      </c>
      <c r="Q312" s="182">
        <v>2.2399999999999998E-3</v>
      </c>
      <c r="R312" s="182">
        <f>Q312*H312</f>
        <v>2.3519999999999999E-2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125</v>
      </c>
      <c r="AT312" s="184" t="s">
        <v>120</v>
      </c>
      <c r="AU312" s="184" t="s">
        <v>82</v>
      </c>
      <c r="AY312" s="17" t="s">
        <v>118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7" t="s">
        <v>79</v>
      </c>
      <c r="BK312" s="185">
        <f>ROUND(I312*H312,2)</f>
        <v>0</v>
      </c>
      <c r="BL312" s="17" t="s">
        <v>125</v>
      </c>
      <c r="BM312" s="184" t="s">
        <v>486</v>
      </c>
    </row>
    <row r="313" spans="1:65" s="2" customFormat="1" ht="11.25">
      <c r="A313" s="34"/>
      <c r="B313" s="35"/>
      <c r="C313" s="36"/>
      <c r="D313" s="186" t="s">
        <v>127</v>
      </c>
      <c r="E313" s="36"/>
      <c r="F313" s="187" t="s">
        <v>487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127</v>
      </c>
      <c r="AU313" s="17" t="s">
        <v>82</v>
      </c>
    </row>
    <row r="314" spans="1:65" s="2" customFormat="1" ht="11.25">
      <c r="A314" s="34"/>
      <c r="B314" s="35"/>
      <c r="C314" s="36"/>
      <c r="D314" s="191" t="s">
        <v>129</v>
      </c>
      <c r="E314" s="36"/>
      <c r="F314" s="192" t="s">
        <v>488</v>
      </c>
      <c r="G314" s="36"/>
      <c r="H314" s="36"/>
      <c r="I314" s="188"/>
      <c r="J314" s="36"/>
      <c r="K314" s="36"/>
      <c r="L314" s="39"/>
      <c r="M314" s="189"/>
      <c r="N314" s="190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129</v>
      </c>
      <c r="AU314" s="17" t="s">
        <v>82</v>
      </c>
    </row>
    <row r="315" spans="1:65" s="13" customFormat="1" ht="11.25">
      <c r="B315" s="193"/>
      <c r="C315" s="194"/>
      <c r="D315" s="186" t="s">
        <v>131</v>
      </c>
      <c r="E315" s="195" t="s">
        <v>19</v>
      </c>
      <c r="F315" s="196" t="s">
        <v>489</v>
      </c>
      <c r="G315" s="194"/>
      <c r="H315" s="197">
        <v>10.5</v>
      </c>
      <c r="I315" s="198"/>
      <c r="J315" s="194"/>
      <c r="K315" s="194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131</v>
      </c>
      <c r="AU315" s="203" t="s">
        <v>82</v>
      </c>
      <c r="AV315" s="13" t="s">
        <v>82</v>
      </c>
      <c r="AW315" s="13" t="s">
        <v>33</v>
      </c>
      <c r="AX315" s="13" t="s">
        <v>79</v>
      </c>
      <c r="AY315" s="203" t="s">
        <v>118</v>
      </c>
    </row>
    <row r="316" spans="1:65" s="12" customFormat="1" ht="22.9" customHeight="1">
      <c r="B316" s="157"/>
      <c r="C316" s="158"/>
      <c r="D316" s="159" t="s">
        <v>70</v>
      </c>
      <c r="E316" s="171" t="s">
        <v>181</v>
      </c>
      <c r="F316" s="171" t="s">
        <v>490</v>
      </c>
      <c r="G316" s="158"/>
      <c r="H316" s="158"/>
      <c r="I316" s="161"/>
      <c r="J316" s="172">
        <f>BK316</f>
        <v>0</v>
      </c>
      <c r="K316" s="158"/>
      <c r="L316" s="163"/>
      <c r="M316" s="164"/>
      <c r="N316" s="165"/>
      <c r="O316" s="165"/>
      <c r="P316" s="166">
        <f>SUM(P317:P346)</f>
        <v>0</v>
      </c>
      <c r="Q316" s="165"/>
      <c r="R316" s="166">
        <f>SUM(R317:R346)</f>
        <v>7.5209005599999994</v>
      </c>
      <c r="S316" s="165"/>
      <c r="T316" s="167">
        <f>SUM(T317:T346)</f>
        <v>0</v>
      </c>
      <c r="AR316" s="168" t="s">
        <v>79</v>
      </c>
      <c r="AT316" s="169" t="s">
        <v>70</v>
      </c>
      <c r="AU316" s="169" t="s">
        <v>79</v>
      </c>
      <c r="AY316" s="168" t="s">
        <v>118</v>
      </c>
      <c r="BK316" s="170">
        <f>SUM(BK317:BK346)</f>
        <v>0</v>
      </c>
    </row>
    <row r="317" spans="1:65" s="2" customFormat="1" ht="16.5" customHeight="1">
      <c r="A317" s="34"/>
      <c r="B317" s="35"/>
      <c r="C317" s="173" t="s">
        <v>491</v>
      </c>
      <c r="D317" s="173" t="s">
        <v>120</v>
      </c>
      <c r="E317" s="174" t="s">
        <v>492</v>
      </c>
      <c r="F317" s="175" t="s">
        <v>493</v>
      </c>
      <c r="G317" s="176" t="s">
        <v>289</v>
      </c>
      <c r="H317" s="177">
        <v>14</v>
      </c>
      <c r="I317" s="178"/>
      <c r="J317" s="179">
        <f>ROUND(I317*H317,2)</f>
        <v>0</v>
      </c>
      <c r="K317" s="175" t="s">
        <v>124</v>
      </c>
      <c r="L317" s="39"/>
      <c r="M317" s="180" t="s">
        <v>19</v>
      </c>
      <c r="N317" s="181" t="s">
        <v>42</v>
      </c>
      <c r="O317" s="64"/>
      <c r="P317" s="182">
        <f>O317*H317</f>
        <v>0</v>
      </c>
      <c r="Q317" s="182">
        <v>1.0000000000000001E-5</v>
      </c>
      <c r="R317" s="182">
        <f>Q317*H317</f>
        <v>1.4000000000000001E-4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125</v>
      </c>
      <c r="AT317" s="184" t="s">
        <v>120</v>
      </c>
      <c r="AU317" s="184" t="s">
        <v>82</v>
      </c>
      <c r="AY317" s="17" t="s">
        <v>118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7" t="s">
        <v>79</v>
      </c>
      <c r="BK317" s="185">
        <f>ROUND(I317*H317,2)</f>
        <v>0</v>
      </c>
      <c r="BL317" s="17" t="s">
        <v>125</v>
      </c>
      <c r="BM317" s="184" t="s">
        <v>494</v>
      </c>
    </row>
    <row r="318" spans="1:65" s="2" customFormat="1" ht="11.25">
      <c r="A318" s="34"/>
      <c r="B318" s="35"/>
      <c r="C318" s="36"/>
      <c r="D318" s="186" t="s">
        <v>127</v>
      </c>
      <c r="E318" s="36"/>
      <c r="F318" s="187" t="s">
        <v>495</v>
      </c>
      <c r="G318" s="36"/>
      <c r="H318" s="36"/>
      <c r="I318" s="188"/>
      <c r="J318" s="36"/>
      <c r="K318" s="36"/>
      <c r="L318" s="39"/>
      <c r="M318" s="189"/>
      <c r="N318" s="190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127</v>
      </c>
      <c r="AU318" s="17" t="s">
        <v>82</v>
      </c>
    </row>
    <row r="319" spans="1:65" s="2" customFormat="1" ht="11.25">
      <c r="A319" s="34"/>
      <c r="B319" s="35"/>
      <c r="C319" s="36"/>
      <c r="D319" s="191" t="s">
        <v>129</v>
      </c>
      <c r="E319" s="36"/>
      <c r="F319" s="192" t="s">
        <v>496</v>
      </c>
      <c r="G319" s="36"/>
      <c r="H319" s="36"/>
      <c r="I319" s="188"/>
      <c r="J319" s="36"/>
      <c r="K319" s="36"/>
      <c r="L319" s="39"/>
      <c r="M319" s="189"/>
      <c r="N319" s="190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129</v>
      </c>
      <c r="AU319" s="17" t="s">
        <v>82</v>
      </c>
    </row>
    <row r="320" spans="1:65" s="13" customFormat="1" ht="11.25">
      <c r="B320" s="193"/>
      <c r="C320" s="194"/>
      <c r="D320" s="186" t="s">
        <v>131</v>
      </c>
      <c r="E320" s="195" t="s">
        <v>19</v>
      </c>
      <c r="F320" s="196" t="s">
        <v>497</v>
      </c>
      <c r="G320" s="194"/>
      <c r="H320" s="197">
        <v>14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131</v>
      </c>
      <c r="AU320" s="203" t="s">
        <v>82</v>
      </c>
      <c r="AV320" s="13" t="s">
        <v>82</v>
      </c>
      <c r="AW320" s="13" t="s">
        <v>33</v>
      </c>
      <c r="AX320" s="13" t="s">
        <v>79</v>
      </c>
      <c r="AY320" s="203" t="s">
        <v>118</v>
      </c>
    </row>
    <row r="321" spans="1:65" s="2" customFormat="1" ht="16.5" customHeight="1">
      <c r="A321" s="34"/>
      <c r="B321" s="35"/>
      <c r="C321" s="205" t="s">
        <v>498</v>
      </c>
      <c r="D321" s="205" t="s">
        <v>281</v>
      </c>
      <c r="E321" s="206" t="s">
        <v>499</v>
      </c>
      <c r="F321" s="207" t="s">
        <v>500</v>
      </c>
      <c r="G321" s="208" t="s">
        <v>289</v>
      </c>
      <c r="H321" s="209">
        <v>14.42</v>
      </c>
      <c r="I321" s="210"/>
      <c r="J321" s="211">
        <f>ROUND(I321*H321,2)</f>
        <v>0</v>
      </c>
      <c r="K321" s="207" t="s">
        <v>124</v>
      </c>
      <c r="L321" s="212"/>
      <c r="M321" s="213" t="s">
        <v>19</v>
      </c>
      <c r="N321" s="214" t="s">
        <v>42</v>
      </c>
      <c r="O321" s="64"/>
      <c r="P321" s="182">
        <f>O321*H321</f>
        <v>0</v>
      </c>
      <c r="Q321" s="182">
        <v>4.2599999999999999E-3</v>
      </c>
      <c r="R321" s="182">
        <f>Q321*H321</f>
        <v>6.1429199999999996E-2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181</v>
      </c>
      <c r="AT321" s="184" t="s">
        <v>281</v>
      </c>
      <c r="AU321" s="184" t="s">
        <v>82</v>
      </c>
      <c r="AY321" s="17" t="s">
        <v>118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7" t="s">
        <v>79</v>
      </c>
      <c r="BK321" s="185">
        <f>ROUND(I321*H321,2)</f>
        <v>0</v>
      </c>
      <c r="BL321" s="17" t="s">
        <v>125</v>
      </c>
      <c r="BM321" s="184" t="s">
        <v>501</v>
      </c>
    </row>
    <row r="322" spans="1:65" s="2" customFormat="1" ht="11.25">
      <c r="A322" s="34"/>
      <c r="B322" s="35"/>
      <c r="C322" s="36"/>
      <c r="D322" s="186" t="s">
        <v>127</v>
      </c>
      <c r="E322" s="36"/>
      <c r="F322" s="187" t="s">
        <v>500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127</v>
      </c>
      <c r="AU322" s="17" t="s">
        <v>82</v>
      </c>
    </row>
    <row r="323" spans="1:65" s="13" customFormat="1" ht="11.25">
      <c r="B323" s="193"/>
      <c r="C323" s="194"/>
      <c r="D323" s="186" t="s">
        <v>131</v>
      </c>
      <c r="E323" s="194"/>
      <c r="F323" s="196" t="s">
        <v>502</v>
      </c>
      <c r="G323" s="194"/>
      <c r="H323" s="197">
        <v>14.42</v>
      </c>
      <c r="I323" s="198"/>
      <c r="J323" s="194"/>
      <c r="K323" s="194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131</v>
      </c>
      <c r="AU323" s="203" t="s">
        <v>82</v>
      </c>
      <c r="AV323" s="13" t="s">
        <v>82</v>
      </c>
      <c r="AW323" s="13" t="s">
        <v>4</v>
      </c>
      <c r="AX323" s="13" t="s">
        <v>79</v>
      </c>
      <c r="AY323" s="203" t="s">
        <v>118</v>
      </c>
    </row>
    <row r="324" spans="1:65" s="2" customFormat="1" ht="16.5" customHeight="1">
      <c r="A324" s="34"/>
      <c r="B324" s="35"/>
      <c r="C324" s="173" t="s">
        <v>503</v>
      </c>
      <c r="D324" s="173" t="s">
        <v>120</v>
      </c>
      <c r="E324" s="174" t="s">
        <v>504</v>
      </c>
      <c r="F324" s="175" t="s">
        <v>505</v>
      </c>
      <c r="G324" s="176" t="s">
        <v>481</v>
      </c>
      <c r="H324" s="177">
        <v>2</v>
      </c>
      <c r="I324" s="178"/>
      <c r="J324" s="179">
        <f>ROUND(I324*H324,2)</f>
        <v>0</v>
      </c>
      <c r="K324" s="175" t="s">
        <v>124</v>
      </c>
      <c r="L324" s="39"/>
      <c r="M324" s="180" t="s">
        <v>19</v>
      </c>
      <c r="N324" s="181" t="s">
        <v>42</v>
      </c>
      <c r="O324" s="64"/>
      <c r="P324" s="182">
        <f>O324*H324</f>
        <v>0</v>
      </c>
      <c r="Q324" s="182">
        <v>1.29291</v>
      </c>
      <c r="R324" s="182">
        <f>Q324*H324</f>
        <v>2.58582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125</v>
      </c>
      <c r="AT324" s="184" t="s">
        <v>120</v>
      </c>
      <c r="AU324" s="184" t="s">
        <v>82</v>
      </c>
      <c r="AY324" s="17" t="s">
        <v>118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7" t="s">
        <v>79</v>
      </c>
      <c r="BK324" s="185">
        <f>ROUND(I324*H324,2)</f>
        <v>0</v>
      </c>
      <c r="BL324" s="17" t="s">
        <v>125</v>
      </c>
      <c r="BM324" s="184" t="s">
        <v>506</v>
      </c>
    </row>
    <row r="325" spans="1:65" s="2" customFormat="1" ht="11.25">
      <c r="A325" s="34"/>
      <c r="B325" s="35"/>
      <c r="C325" s="36"/>
      <c r="D325" s="186" t="s">
        <v>127</v>
      </c>
      <c r="E325" s="36"/>
      <c r="F325" s="187" t="s">
        <v>505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127</v>
      </c>
      <c r="AU325" s="17" t="s">
        <v>82</v>
      </c>
    </row>
    <row r="326" spans="1:65" s="2" customFormat="1" ht="11.25">
      <c r="A326" s="34"/>
      <c r="B326" s="35"/>
      <c r="C326" s="36"/>
      <c r="D326" s="191" t="s">
        <v>129</v>
      </c>
      <c r="E326" s="36"/>
      <c r="F326" s="192" t="s">
        <v>507</v>
      </c>
      <c r="G326" s="36"/>
      <c r="H326" s="36"/>
      <c r="I326" s="188"/>
      <c r="J326" s="36"/>
      <c r="K326" s="36"/>
      <c r="L326" s="39"/>
      <c r="M326" s="189"/>
      <c r="N326" s="190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129</v>
      </c>
      <c r="AU326" s="17" t="s">
        <v>82</v>
      </c>
    </row>
    <row r="327" spans="1:65" s="2" customFormat="1" ht="16.5" customHeight="1">
      <c r="A327" s="34"/>
      <c r="B327" s="35"/>
      <c r="C327" s="173" t="s">
        <v>508</v>
      </c>
      <c r="D327" s="173" t="s">
        <v>120</v>
      </c>
      <c r="E327" s="174" t="s">
        <v>509</v>
      </c>
      <c r="F327" s="175" t="s">
        <v>510</v>
      </c>
      <c r="G327" s="176" t="s">
        <v>481</v>
      </c>
      <c r="H327" s="177">
        <v>2</v>
      </c>
      <c r="I327" s="178"/>
      <c r="J327" s="179">
        <f>ROUND(I327*H327,2)</f>
        <v>0</v>
      </c>
      <c r="K327" s="175" t="s">
        <v>124</v>
      </c>
      <c r="L327" s="39"/>
      <c r="M327" s="180" t="s">
        <v>19</v>
      </c>
      <c r="N327" s="181" t="s">
        <v>42</v>
      </c>
      <c r="O327" s="64"/>
      <c r="P327" s="182">
        <f>O327*H327</f>
        <v>0</v>
      </c>
      <c r="Q327" s="182">
        <v>0.1326</v>
      </c>
      <c r="R327" s="182">
        <f>Q327*H327</f>
        <v>0.26519999999999999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125</v>
      </c>
      <c r="AT327" s="184" t="s">
        <v>120</v>
      </c>
      <c r="AU327" s="184" t="s">
        <v>82</v>
      </c>
      <c r="AY327" s="17" t="s">
        <v>118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7" t="s">
        <v>79</v>
      </c>
      <c r="BK327" s="185">
        <f>ROUND(I327*H327,2)</f>
        <v>0</v>
      </c>
      <c r="BL327" s="17" t="s">
        <v>125</v>
      </c>
      <c r="BM327" s="184" t="s">
        <v>511</v>
      </c>
    </row>
    <row r="328" spans="1:65" s="2" customFormat="1" ht="11.25">
      <c r="A328" s="34"/>
      <c r="B328" s="35"/>
      <c r="C328" s="36"/>
      <c r="D328" s="186" t="s">
        <v>127</v>
      </c>
      <c r="E328" s="36"/>
      <c r="F328" s="187" t="s">
        <v>512</v>
      </c>
      <c r="G328" s="36"/>
      <c r="H328" s="36"/>
      <c r="I328" s="188"/>
      <c r="J328" s="36"/>
      <c r="K328" s="36"/>
      <c r="L328" s="39"/>
      <c r="M328" s="189"/>
      <c r="N328" s="190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127</v>
      </c>
      <c r="AU328" s="17" t="s">
        <v>82</v>
      </c>
    </row>
    <row r="329" spans="1:65" s="2" customFormat="1" ht="11.25">
      <c r="A329" s="34"/>
      <c r="B329" s="35"/>
      <c r="C329" s="36"/>
      <c r="D329" s="191" t="s">
        <v>129</v>
      </c>
      <c r="E329" s="36"/>
      <c r="F329" s="192" t="s">
        <v>513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129</v>
      </c>
      <c r="AU329" s="17" t="s">
        <v>82</v>
      </c>
    </row>
    <row r="330" spans="1:65" s="13" customFormat="1" ht="11.25">
      <c r="B330" s="193"/>
      <c r="C330" s="194"/>
      <c r="D330" s="186" t="s">
        <v>131</v>
      </c>
      <c r="E330" s="195" t="s">
        <v>19</v>
      </c>
      <c r="F330" s="196" t="s">
        <v>514</v>
      </c>
      <c r="G330" s="194"/>
      <c r="H330" s="197">
        <v>2</v>
      </c>
      <c r="I330" s="198"/>
      <c r="J330" s="194"/>
      <c r="K330" s="194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131</v>
      </c>
      <c r="AU330" s="203" t="s">
        <v>82</v>
      </c>
      <c r="AV330" s="13" t="s">
        <v>82</v>
      </c>
      <c r="AW330" s="13" t="s">
        <v>33</v>
      </c>
      <c r="AX330" s="13" t="s">
        <v>79</v>
      </c>
      <c r="AY330" s="203" t="s">
        <v>118</v>
      </c>
    </row>
    <row r="331" spans="1:65" s="2" customFormat="1" ht="16.5" customHeight="1">
      <c r="A331" s="34"/>
      <c r="B331" s="35"/>
      <c r="C331" s="205" t="s">
        <v>515</v>
      </c>
      <c r="D331" s="205" t="s">
        <v>281</v>
      </c>
      <c r="E331" s="206" t="s">
        <v>516</v>
      </c>
      <c r="F331" s="207" t="s">
        <v>517</v>
      </c>
      <c r="G331" s="208" t="s">
        <v>518</v>
      </c>
      <c r="H331" s="209">
        <v>2</v>
      </c>
      <c r="I331" s="210"/>
      <c r="J331" s="211">
        <f>ROUND(I331*H331,2)</f>
        <v>0</v>
      </c>
      <c r="K331" s="207" t="s">
        <v>19</v>
      </c>
      <c r="L331" s="212"/>
      <c r="M331" s="213" t="s">
        <v>19</v>
      </c>
      <c r="N331" s="214" t="s">
        <v>42</v>
      </c>
      <c r="O331" s="64"/>
      <c r="P331" s="182">
        <f>O331*H331</f>
        <v>0</v>
      </c>
      <c r="Q331" s="182">
        <v>0.12</v>
      </c>
      <c r="R331" s="182">
        <f>Q331*H331</f>
        <v>0.24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181</v>
      </c>
      <c r="AT331" s="184" t="s">
        <v>281</v>
      </c>
      <c r="AU331" s="184" t="s">
        <v>82</v>
      </c>
      <c r="AY331" s="17" t="s">
        <v>118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7" t="s">
        <v>79</v>
      </c>
      <c r="BK331" s="185">
        <f>ROUND(I331*H331,2)</f>
        <v>0</v>
      </c>
      <c r="BL331" s="17" t="s">
        <v>125</v>
      </c>
      <c r="BM331" s="184" t="s">
        <v>519</v>
      </c>
    </row>
    <row r="332" spans="1:65" s="2" customFormat="1" ht="11.25">
      <c r="A332" s="34"/>
      <c r="B332" s="35"/>
      <c r="C332" s="36"/>
      <c r="D332" s="186" t="s">
        <v>127</v>
      </c>
      <c r="E332" s="36"/>
      <c r="F332" s="187" t="s">
        <v>517</v>
      </c>
      <c r="G332" s="36"/>
      <c r="H332" s="36"/>
      <c r="I332" s="188"/>
      <c r="J332" s="36"/>
      <c r="K332" s="36"/>
      <c r="L332" s="39"/>
      <c r="M332" s="189"/>
      <c r="N332" s="190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127</v>
      </c>
      <c r="AU332" s="17" t="s">
        <v>82</v>
      </c>
    </row>
    <row r="333" spans="1:65" s="2" customFormat="1" ht="16.5" customHeight="1">
      <c r="A333" s="34"/>
      <c r="B333" s="35"/>
      <c r="C333" s="173" t="s">
        <v>520</v>
      </c>
      <c r="D333" s="173" t="s">
        <v>120</v>
      </c>
      <c r="E333" s="174" t="s">
        <v>521</v>
      </c>
      <c r="F333" s="175" t="s">
        <v>522</v>
      </c>
      <c r="G333" s="176" t="s">
        <v>141</v>
      </c>
      <c r="H333" s="177">
        <v>1.728</v>
      </c>
      <c r="I333" s="178"/>
      <c r="J333" s="179">
        <f>ROUND(I333*H333,2)</f>
        <v>0</v>
      </c>
      <c r="K333" s="175" t="s">
        <v>124</v>
      </c>
      <c r="L333" s="39"/>
      <c r="M333" s="180" t="s">
        <v>19</v>
      </c>
      <c r="N333" s="181" t="s">
        <v>42</v>
      </c>
      <c r="O333" s="64"/>
      <c r="P333" s="182">
        <f>O333*H333</f>
        <v>0</v>
      </c>
      <c r="Q333" s="182">
        <v>2.5018699999999998</v>
      </c>
      <c r="R333" s="182">
        <f>Q333*H333</f>
        <v>4.3232313599999994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125</v>
      </c>
      <c r="AT333" s="184" t="s">
        <v>120</v>
      </c>
      <c r="AU333" s="184" t="s">
        <v>82</v>
      </c>
      <c r="AY333" s="17" t="s">
        <v>118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79</v>
      </c>
      <c r="BK333" s="185">
        <f>ROUND(I333*H333,2)</f>
        <v>0</v>
      </c>
      <c r="BL333" s="17" t="s">
        <v>125</v>
      </c>
      <c r="BM333" s="184" t="s">
        <v>523</v>
      </c>
    </row>
    <row r="334" spans="1:65" s="2" customFormat="1" ht="11.25">
      <c r="A334" s="34"/>
      <c r="B334" s="35"/>
      <c r="C334" s="36"/>
      <c r="D334" s="186" t="s">
        <v>127</v>
      </c>
      <c r="E334" s="36"/>
      <c r="F334" s="187" t="s">
        <v>524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127</v>
      </c>
      <c r="AU334" s="17" t="s">
        <v>82</v>
      </c>
    </row>
    <row r="335" spans="1:65" s="2" customFormat="1" ht="11.25">
      <c r="A335" s="34"/>
      <c r="B335" s="35"/>
      <c r="C335" s="36"/>
      <c r="D335" s="191" t="s">
        <v>129</v>
      </c>
      <c r="E335" s="36"/>
      <c r="F335" s="192" t="s">
        <v>525</v>
      </c>
      <c r="G335" s="36"/>
      <c r="H335" s="36"/>
      <c r="I335" s="188"/>
      <c r="J335" s="36"/>
      <c r="K335" s="36"/>
      <c r="L335" s="39"/>
      <c r="M335" s="189"/>
      <c r="N335" s="190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129</v>
      </c>
      <c r="AU335" s="17" t="s">
        <v>82</v>
      </c>
    </row>
    <row r="336" spans="1:65" s="13" customFormat="1" ht="22.5">
      <c r="B336" s="193"/>
      <c r="C336" s="194"/>
      <c r="D336" s="186" t="s">
        <v>131</v>
      </c>
      <c r="E336" s="195" t="s">
        <v>19</v>
      </c>
      <c r="F336" s="196" t="s">
        <v>526</v>
      </c>
      <c r="G336" s="194"/>
      <c r="H336" s="197">
        <v>1.728</v>
      </c>
      <c r="I336" s="198"/>
      <c r="J336" s="194"/>
      <c r="K336" s="194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131</v>
      </c>
      <c r="AU336" s="203" t="s">
        <v>82</v>
      </c>
      <c r="AV336" s="13" t="s">
        <v>82</v>
      </c>
      <c r="AW336" s="13" t="s">
        <v>33</v>
      </c>
      <c r="AX336" s="13" t="s">
        <v>79</v>
      </c>
      <c r="AY336" s="203" t="s">
        <v>118</v>
      </c>
    </row>
    <row r="337" spans="1:65" s="2" customFormat="1" ht="16.5" customHeight="1">
      <c r="A337" s="34"/>
      <c r="B337" s="35"/>
      <c r="C337" s="173" t="s">
        <v>527</v>
      </c>
      <c r="D337" s="173" t="s">
        <v>120</v>
      </c>
      <c r="E337" s="174" t="s">
        <v>528</v>
      </c>
      <c r="F337" s="175" t="s">
        <v>529</v>
      </c>
      <c r="G337" s="176" t="s">
        <v>123</v>
      </c>
      <c r="H337" s="177">
        <v>9.8000000000000007</v>
      </c>
      <c r="I337" s="178"/>
      <c r="J337" s="179">
        <f>ROUND(I337*H337,2)</f>
        <v>0</v>
      </c>
      <c r="K337" s="175" t="s">
        <v>124</v>
      </c>
      <c r="L337" s="39"/>
      <c r="M337" s="180" t="s">
        <v>19</v>
      </c>
      <c r="N337" s="181" t="s">
        <v>42</v>
      </c>
      <c r="O337" s="64"/>
      <c r="P337" s="182">
        <f>O337*H337</f>
        <v>0</v>
      </c>
      <c r="Q337" s="182">
        <v>4.5999999999999999E-3</v>
      </c>
      <c r="R337" s="182">
        <f>Q337*H337</f>
        <v>4.5080000000000002E-2</v>
      </c>
      <c r="S337" s="182">
        <v>0</v>
      </c>
      <c r="T337" s="18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125</v>
      </c>
      <c r="AT337" s="184" t="s">
        <v>120</v>
      </c>
      <c r="AU337" s="184" t="s">
        <v>82</v>
      </c>
      <c r="AY337" s="17" t="s">
        <v>118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7" t="s">
        <v>79</v>
      </c>
      <c r="BK337" s="185">
        <f>ROUND(I337*H337,2)</f>
        <v>0</v>
      </c>
      <c r="BL337" s="17" t="s">
        <v>125</v>
      </c>
      <c r="BM337" s="184" t="s">
        <v>530</v>
      </c>
    </row>
    <row r="338" spans="1:65" s="2" customFormat="1" ht="11.25">
      <c r="A338" s="34"/>
      <c r="B338" s="35"/>
      <c r="C338" s="36"/>
      <c r="D338" s="186" t="s">
        <v>127</v>
      </c>
      <c r="E338" s="36"/>
      <c r="F338" s="187" t="s">
        <v>531</v>
      </c>
      <c r="G338" s="36"/>
      <c r="H338" s="36"/>
      <c r="I338" s="188"/>
      <c r="J338" s="36"/>
      <c r="K338" s="36"/>
      <c r="L338" s="39"/>
      <c r="M338" s="189"/>
      <c r="N338" s="190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127</v>
      </c>
      <c r="AU338" s="17" t="s">
        <v>82</v>
      </c>
    </row>
    <row r="339" spans="1:65" s="2" customFormat="1" ht="11.25">
      <c r="A339" s="34"/>
      <c r="B339" s="35"/>
      <c r="C339" s="36"/>
      <c r="D339" s="191" t="s">
        <v>129</v>
      </c>
      <c r="E339" s="36"/>
      <c r="F339" s="192" t="s">
        <v>532</v>
      </c>
      <c r="G339" s="36"/>
      <c r="H339" s="36"/>
      <c r="I339" s="188"/>
      <c r="J339" s="36"/>
      <c r="K339" s="36"/>
      <c r="L339" s="39"/>
      <c r="M339" s="189"/>
      <c r="N339" s="190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129</v>
      </c>
      <c r="AU339" s="17" t="s">
        <v>82</v>
      </c>
    </row>
    <row r="340" spans="1:65" s="13" customFormat="1" ht="11.25">
      <c r="B340" s="193"/>
      <c r="C340" s="194"/>
      <c r="D340" s="186" t="s">
        <v>131</v>
      </c>
      <c r="E340" s="195" t="s">
        <v>19</v>
      </c>
      <c r="F340" s="196" t="s">
        <v>533</v>
      </c>
      <c r="G340" s="194"/>
      <c r="H340" s="197">
        <v>9.8000000000000007</v>
      </c>
      <c r="I340" s="198"/>
      <c r="J340" s="194"/>
      <c r="K340" s="194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131</v>
      </c>
      <c r="AU340" s="203" t="s">
        <v>82</v>
      </c>
      <c r="AV340" s="13" t="s">
        <v>82</v>
      </c>
      <c r="AW340" s="13" t="s">
        <v>33</v>
      </c>
      <c r="AX340" s="13" t="s">
        <v>79</v>
      </c>
      <c r="AY340" s="203" t="s">
        <v>118</v>
      </c>
    </row>
    <row r="341" spans="1:65" s="2" customFormat="1" ht="16.5" customHeight="1">
      <c r="A341" s="34"/>
      <c r="B341" s="35"/>
      <c r="C341" s="173" t="s">
        <v>534</v>
      </c>
      <c r="D341" s="173" t="s">
        <v>120</v>
      </c>
      <c r="E341" s="174" t="s">
        <v>535</v>
      </c>
      <c r="F341" s="175" t="s">
        <v>536</v>
      </c>
      <c r="G341" s="176" t="s">
        <v>123</v>
      </c>
      <c r="H341" s="177">
        <v>9.8000000000000007</v>
      </c>
      <c r="I341" s="178"/>
      <c r="J341" s="179">
        <f>ROUND(I341*H341,2)</f>
        <v>0</v>
      </c>
      <c r="K341" s="175" t="s">
        <v>124</v>
      </c>
      <c r="L341" s="39"/>
      <c r="M341" s="180" t="s">
        <v>19</v>
      </c>
      <c r="N341" s="181" t="s">
        <v>42</v>
      </c>
      <c r="O341" s="64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4" t="s">
        <v>125</v>
      </c>
      <c r="AT341" s="184" t="s">
        <v>120</v>
      </c>
      <c r="AU341" s="184" t="s">
        <v>82</v>
      </c>
      <c r="AY341" s="17" t="s">
        <v>118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7" t="s">
        <v>79</v>
      </c>
      <c r="BK341" s="185">
        <f>ROUND(I341*H341,2)</f>
        <v>0</v>
      </c>
      <c r="BL341" s="17" t="s">
        <v>125</v>
      </c>
      <c r="BM341" s="184" t="s">
        <v>537</v>
      </c>
    </row>
    <row r="342" spans="1:65" s="2" customFormat="1" ht="11.25">
      <c r="A342" s="34"/>
      <c r="B342" s="35"/>
      <c r="C342" s="36"/>
      <c r="D342" s="186" t="s">
        <v>127</v>
      </c>
      <c r="E342" s="36"/>
      <c r="F342" s="187" t="s">
        <v>538</v>
      </c>
      <c r="G342" s="36"/>
      <c r="H342" s="36"/>
      <c r="I342" s="188"/>
      <c r="J342" s="36"/>
      <c r="K342" s="36"/>
      <c r="L342" s="39"/>
      <c r="M342" s="189"/>
      <c r="N342" s="190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127</v>
      </c>
      <c r="AU342" s="17" t="s">
        <v>82</v>
      </c>
    </row>
    <row r="343" spans="1:65" s="2" customFormat="1" ht="11.25">
      <c r="A343" s="34"/>
      <c r="B343" s="35"/>
      <c r="C343" s="36"/>
      <c r="D343" s="191" t="s">
        <v>129</v>
      </c>
      <c r="E343" s="36"/>
      <c r="F343" s="192" t="s">
        <v>539</v>
      </c>
      <c r="G343" s="36"/>
      <c r="H343" s="36"/>
      <c r="I343" s="188"/>
      <c r="J343" s="36"/>
      <c r="K343" s="36"/>
      <c r="L343" s="39"/>
      <c r="M343" s="189"/>
      <c r="N343" s="190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129</v>
      </c>
      <c r="AU343" s="17" t="s">
        <v>82</v>
      </c>
    </row>
    <row r="344" spans="1:65" s="2" customFormat="1" ht="16.5" customHeight="1">
      <c r="A344" s="34"/>
      <c r="B344" s="35"/>
      <c r="C344" s="173" t="s">
        <v>540</v>
      </c>
      <c r="D344" s="173" t="s">
        <v>120</v>
      </c>
      <c r="E344" s="174" t="s">
        <v>541</v>
      </c>
      <c r="F344" s="175" t="s">
        <v>542</v>
      </c>
      <c r="G344" s="176" t="s">
        <v>481</v>
      </c>
      <c r="H344" s="177">
        <v>1</v>
      </c>
      <c r="I344" s="178"/>
      <c r="J344" s="179">
        <f>ROUND(I344*H344,2)</f>
        <v>0</v>
      </c>
      <c r="K344" s="175" t="s">
        <v>19</v>
      </c>
      <c r="L344" s="39"/>
      <c r="M344" s="180" t="s">
        <v>19</v>
      </c>
      <c r="N344" s="181" t="s">
        <v>42</v>
      </c>
      <c r="O344" s="64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125</v>
      </c>
      <c r="AT344" s="184" t="s">
        <v>120</v>
      </c>
      <c r="AU344" s="184" t="s">
        <v>82</v>
      </c>
      <c r="AY344" s="17" t="s">
        <v>118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79</v>
      </c>
      <c r="BK344" s="185">
        <f>ROUND(I344*H344,2)</f>
        <v>0</v>
      </c>
      <c r="BL344" s="17" t="s">
        <v>125</v>
      </c>
      <c r="BM344" s="184" t="s">
        <v>543</v>
      </c>
    </row>
    <row r="345" spans="1:65" s="2" customFormat="1" ht="11.25">
      <c r="A345" s="34"/>
      <c r="B345" s="35"/>
      <c r="C345" s="36"/>
      <c r="D345" s="186" t="s">
        <v>127</v>
      </c>
      <c r="E345" s="36"/>
      <c r="F345" s="187" t="s">
        <v>542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127</v>
      </c>
      <c r="AU345" s="17" t="s">
        <v>82</v>
      </c>
    </row>
    <row r="346" spans="1:65" s="2" customFormat="1" ht="19.5">
      <c r="A346" s="34"/>
      <c r="B346" s="35"/>
      <c r="C346" s="36"/>
      <c r="D346" s="186" t="s">
        <v>265</v>
      </c>
      <c r="E346" s="36"/>
      <c r="F346" s="204" t="s">
        <v>544</v>
      </c>
      <c r="G346" s="36"/>
      <c r="H346" s="36"/>
      <c r="I346" s="188"/>
      <c r="J346" s="36"/>
      <c r="K346" s="36"/>
      <c r="L346" s="39"/>
      <c r="M346" s="189"/>
      <c r="N346" s="190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265</v>
      </c>
      <c r="AU346" s="17" t="s">
        <v>82</v>
      </c>
    </row>
    <row r="347" spans="1:65" s="12" customFormat="1" ht="22.9" customHeight="1">
      <c r="B347" s="157"/>
      <c r="C347" s="158"/>
      <c r="D347" s="159" t="s">
        <v>70</v>
      </c>
      <c r="E347" s="171" t="s">
        <v>188</v>
      </c>
      <c r="F347" s="171" t="s">
        <v>545</v>
      </c>
      <c r="G347" s="158"/>
      <c r="H347" s="158"/>
      <c r="I347" s="161"/>
      <c r="J347" s="172">
        <f>BK347</f>
        <v>0</v>
      </c>
      <c r="K347" s="158"/>
      <c r="L347" s="163"/>
      <c r="M347" s="164"/>
      <c r="N347" s="165"/>
      <c r="O347" s="165"/>
      <c r="P347" s="166">
        <f>SUM(P348:P397)</f>
        <v>0</v>
      </c>
      <c r="Q347" s="165"/>
      <c r="R347" s="166">
        <f>SUM(R348:R397)</f>
        <v>13.458955</v>
      </c>
      <c r="S347" s="165"/>
      <c r="T347" s="167">
        <f>SUM(T348:T397)</f>
        <v>31.302500000000002</v>
      </c>
      <c r="AR347" s="168" t="s">
        <v>79</v>
      </c>
      <c r="AT347" s="169" t="s">
        <v>70</v>
      </c>
      <c r="AU347" s="169" t="s">
        <v>79</v>
      </c>
      <c r="AY347" s="168" t="s">
        <v>118</v>
      </c>
      <c r="BK347" s="170">
        <f>SUM(BK348:BK397)</f>
        <v>0</v>
      </c>
    </row>
    <row r="348" spans="1:65" s="2" customFormat="1" ht="16.5" customHeight="1">
      <c r="A348" s="34"/>
      <c r="B348" s="35"/>
      <c r="C348" s="173" t="s">
        <v>546</v>
      </c>
      <c r="D348" s="173" t="s">
        <v>120</v>
      </c>
      <c r="E348" s="174" t="s">
        <v>547</v>
      </c>
      <c r="F348" s="175" t="s">
        <v>548</v>
      </c>
      <c r="G348" s="176" t="s">
        <v>481</v>
      </c>
      <c r="H348" s="177">
        <v>2</v>
      </c>
      <c r="I348" s="178"/>
      <c r="J348" s="179">
        <f>ROUND(I348*H348,2)</f>
        <v>0</v>
      </c>
      <c r="K348" s="175" t="s">
        <v>124</v>
      </c>
      <c r="L348" s="39"/>
      <c r="M348" s="180" t="s">
        <v>19</v>
      </c>
      <c r="N348" s="181" t="s">
        <v>42</v>
      </c>
      <c r="O348" s="64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4" t="s">
        <v>125</v>
      </c>
      <c r="AT348" s="184" t="s">
        <v>120</v>
      </c>
      <c r="AU348" s="184" t="s">
        <v>82</v>
      </c>
      <c r="AY348" s="17" t="s">
        <v>118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7" t="s">
        <v>79</v>
      </c>
      <c r="BK348" s="185">
        <f>ROUND(I348*H348,2)</f>
        <v>0</v>
      </c>
      <c r="BL348" s="17" t="s">
        <v>125</v>
      </c>
      <c r="BM348" s="184" t="s">
        <v>549</v>
      </c>
    </row>
    <row r="349" spans="1:65" s="2" customFormat="1" ht="11.25">
      <c r="A349" s="34"/>
      <c r="B349" s="35"/>
      <c r="C349" s="36"/>
      <c r="D349" s="186" t="s">
        <v>127</v>
      </c>
      <c r="E349" s="36"/>
      <c r="F349" s="187" t="s">
        <v>550</v>
      </c>
      <c r="G349" s="36"/>
      <c r="H349" s="36"/>
      <c r="I349" s="188"/>
      <c r="J349" s="36"/>
      <c r="K349" s="36"/>
      <c r="L349" s="39"/>
      <c r="M349" s="189"/>
      <c r="N349" s="190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127</v>
      </c>
      <c r="AU349" s="17" t="s">
        <v>82</v>
      </c>
    </row>
    <row r="350" spans="1:65" s="2" customFormat="1" ht="11.25">
      <c r="A350" s="34"/>
      <c r="B350" s="35"/>
      <c r="C350" s="36"/>
      <c r="D350" s="191" t="s">
        <v>129</v>
      </c>
      <c r="E350" s="36"/>
      <c r="F350" s="192" t="s">
        <v>551</v>
      </c>
      <c r="G350" s="36"/>
      <c r="H350" s="36"/>
      <c r="I350" s="188"/>
      <c r="J350" s="36"/>
      <c r="K350" s="36"/>
      <c r="L350" s="39"/>
      <c r="M350" s="189"/>
      <c r="N350" s="190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129</v>
      </c>
      <c r="AU350" s="17" t="s">
        <v>82</v>
      </c>
    </row>
    <row r="351" spans="1:65" s="13" customFormat="1" ht="11.25">
      <c r="B351" s="193"/>
      <c r="C351" s="194"/>
      <c r="D351" s="186" t="s">
        <v>131</v>
      </c>
      <c r="E351" s="195" t="s">
        <v>19</v>
      </c>
      <c r="F351" s="196" t="s">
        <v>552</v>
      </c>
      <c r="G351" s="194"/>
      <c r="H351" s="197">
        <v>2</v>
      </c>
      <c r="I351" s="198"/>
      <c r="J351" s="194"/>
      <c r="K351" s="194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131</v>
      </c>
      <c r="AU351" s="203" t="s">
        <v>82</v>
      </c>
      <c r="AV351" s="13" t="s">
        <v>82</v>
      </c>
      <c r="AW351" s="13" t="s">
        <v>33</v>
      </c>
      <c r="AX351" s="13" t="s">
        <v>79</v>
      </c>
      <c r="AY351" s="203" t="s">
        <v>118</v>
      </c>
    </row>
    <row r="352" spans="1:65" s="2" customFormat="1" ht="16.5" customHeight="1">
      <c r="A352" s="34"/>
      <c r="B352" s="35"/>
      <c r="C352" s="205" t="s">
        <v>553</v>
      </c>
      <c r="D352" s="205" t="s">
        <v>281</v>
      </c>
      <c r="E352" s="206" t="s">
        <v>554</v>
      </c>
      <c r="F352" s="207" t="s">
        <v>555</v>
      </c>
      <c r="G352" s="208" t="s">
        <v>481</v>
      </c>
      <c r="H352" s="209">
        <v>2</v>
      </c>
      <c r="I352" s="210"/>
      <c r="J352" s="211">
        <f>ROUND(I352*H352,2)</f>
        <v>0</v>
      </c>
      <c r="K352" s="207" t="s">
        <v>124</v>
      </c>
      <c r="L352" s="212"/>
      <c r="M352" s="213" t="s">
        <v>19</v>
      </c>
      <c r="N352" s="214" t="s">
        <v>42</v>
      </c>
      <c r="O352" s="64"/>
      <c r="P352" s="182">
        <f>O352*H352</f>
        <v>0</v>
      </c>
      <c r="Q352" s="182">
        <v>2.0999999999999999E-3</v>
      </c>
      <c r="R352" s="182">
        <f>Q352*H352</f>
        <v>4.1999999999999997E-3</v>
      </c>
      <c r="S352" s="182">
        <v>0</v>
      </c>
      <c r="T352" s="18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4" t="s">
        <v>181</v>
      </c>
      <c r="AT352" s="184" t="s">
        <v>281</v>
      </c>
      <c r="AU352" s="184" t="s">
        <v>82</v>
      </c>
      <c r="AY352" s="17" t="s">
        <v>118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7" t="s">
        <v>79</v>
      </c>
      <c r="BK352" s="185">
        <f>ROUND(I352*H352,2)</f>
        <v>0</v>
      </c>
      <c r="BL352" s="17" t="s">
        <v>125</v>
      </c>
      <c r="BM352" s="184" t="s">
        <v>556</v>
      </c>
    </row>
    <row r="353" spans="1:65" s="2" customFormat="1" ht="11.25">
      <c r="A353" s="34"/>
      <c r="B353" s="35"/>
      <c r="C353" s="36"/>
      <c r="D353" s="186" t="s">
        <v>127</v>
      </c>
      <c r="E353" s="36"/>
      <c r="F353" s="187" t="s">
        <v>555</v>
      </c>
      <c r="G353" s="36"/>
      <c r="H353" s="36"/>
      <c r="I353" s="188"/>
      <c r="J353" s="36"/>
      <c r="K353" s="36"/>
      <c r="L353" s="39"/>
      <c r="M353" s="189"/>
      <c r="N353" s="190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127</v>
      </c>
      <c r="AU353" s="17" t="s">
        <v>82</v>
      </c>
    </row>
    <row r="354" spans="1:65" s="2" customFormat="1" ht="16.5" customHeight="1">
      <c r="A354" s="34"/>
      <c r="B354" s="35"/>
      <c r="C354" s="173" t="s">
        <v>557</v>
      </c>
      <c r="D354" s="173" t="s">
        <v>120</v>
      </c>
      <c r="E354" s="174" t="s">
        <v>558</v>
      </c>
      <c r="F354" s="175" t="s">
        <v>559</v>
      </c>
      <c r="G354" s="176" t="s">
        <v>481</v>
      </c>
      <c r="H354" s="177">
        <v>4</v>
      </c>
      <c r="I354" s="178"/>
      <c r="J354" s="179">
        <f>ROUND(I354*H354,2)</f>
        <v>0</v>
      </c>
      <c r="K354" s="175" t="s">
        <v>124</v>
      </c>
      <c r="L354" s="39"/>
      <c r="M354" s="180" t="s">
        <v>19</v>
      </c>
      <c r="N354" s="181" t="s">
        <v>42</v>
      </c>
      <c r="O354" s="64"/>
      <c r="P354" s="182">
        <f>O354*H354</f>
        <v>0</v>
      </c>
      <c r="Q354" s="182">
        <v>6.9999999999999999E-4</v>
      </c>
      <c r="R354" s="182">
        <f>Q354*H354</f>
        <v>2.8E-3</v>
      </c>
      <c r="S354" s="182">
        <v>0</v>
      </c>
      <c r="T354" s="183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4" t="s">
        <v>125</v>
      </c>
      <c r="AT354" s="184" t="s">
        <v>120</v>
      </c>
      <c r="AU354" s="184" t="s">
        <v>82</v>
      </c>
      <c r="AY354" s="17" t="s">
        <v>118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7" t="s">
        <v>79</v>
      </c>
      <c r="BK354" s="185">
        <f>ROUND(I354*H354,2)</f>
        <v>0</v>
      </c>
      <c r="BL354" s="17" t="s">
        <v>125</v>
      </c>
      <c r="BM354" s="184" t="s">
        <v>560</v>
      </c>
    </row>
    <row r="355" spans="1:65" s="2" customFormat="1" ht="11.25">
      <c r="A355" s="34"/>
      <c r="B355" s="35"/>
      <c r="C355" s="36"/>
      <c r="D355" s="186" t="s">
        <v>127</v>
      </c>
      <c r="E355" s="36"/>
      <c r="F355" s="187" t="s">
        <v>561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127</v>
      </c>
      <c r="AU355" s="17" t="s">
        <v>82</v>
      </c>
    </row>
    <row r="356" spans="1:65" s="2" customFormat="1" ht="11.25">
      <c r="A356" s="34"/>
      <c r="B356" s="35"/>
      <c r="C356" s="36"/>
      <c r="D356" s="191" t="s">
        <v>129</v>
      </c>
      <c r="E356" s="36"/>
      <c r="F356" s="192" t="s">
        <v>562</v>
      </c>
      <c r="G356" s="36"/>
      <c r="H356" s="36"/>
      <c r="I356" s="188"/>
      <c r="J356" s="36"/>
      <c r="K356" s="36"/>
      <c r="L356" s="39"/>
      <c r="M356" s="189"/>
      <c r="N356" s="190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129</v>
      </c>
      <c r="AU356" s="17" t="s">
        <v>82</v>
      </c>
    </row>
    <row r="357" spans="1:65" s="13" customFormat="1" ht="11.25">
      <c r="B357" s="193"/>
      <c r="C357" s="194"/>
      <c r="D357" s="186" t="s">
        <v>131</v>
      </c>
      <c r="E357" s="195" t="s">
        <v>19</v>
      </c>
      <c r="F357" s="196" t="s">
        <v>563</v>
      </c>
      <c r="G357" s="194"/>
      <c r="H357" s="197">
        <v>3</v>
      </c>
      <c r="I357" s="198"/>
      <c r="J357" s="194"/>
      <c r="K357" s="194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131</v>
      </c>
      <c r="AU357" s="203" t="s">
        <v>82</v>
      </c>
      <c r="AV357" s="13" t="s">
        <v>82</v>
      </c>
      <c r="AW357" s="13" t="s">
        <v>33</v>
      </c>
      <c r="AX357" s="13" t="s">
        <v>71</v>
      </c>
      <c r="AY357" s="203" t="s">
        <v>118</v>
      </c>
    </row>
    <row r="358" spans="1:65" s="13" customFormat="1" ht="11.25">
      <c r="B358" s="193"/>
      <c r="C358" s="194"/>
      <c r="D358" s="186" t="s">
        <v>131</v>
      </c>
      <c r="E358" s="195" t="s">
        <v>19</v>
      </c>
      <c r="F358" s="196" t="s">
        <v>564</v>
      </c>
      <c r="G358" s="194"/>
      <c r="H358" s="197">
        <v>1</v>
      </c>
      <c r="I358" s="198"/>
      <c r="J358" s="194"/>
      <c r="K358" s="194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131</v>
      </c>
      <c r="AU358" s="203" t="s">
        <v>82</v>
      </c>
      <c r="AV358" s="13" t="s">
        <v>82</v>
      </c>
      <c r="AW358" s="13" t="s">
        <v>33</v>
      </c>
      <c r="AX358" s="13" t="s">
        <v>71</v>
      </c>
      <c r="AY358" s="203" t="s">
        <v>118</v>
      </c>
    </row>
    <row r="359" spans="1:65" s="2" customFormat="1" ht="16.5" customHeight="1">
      <c r="A359" s="34"/>
      <c r="B359" s="35"/>
      <c r="C359" s="205" t="s">
        <v>565</v>
      </c>
      <c r="D359" s="205" t="s">
        <v>281</v>
      </c>
      <c r="E359" s="206" t="s">
        <v>566</v>
      </c>
      <c r="F359" s="207" t="s">
        <v>567</v>
      </c>
      <c r="G359" s="208" t="s">
        <v>481</v>
      </c>
      <c r="H359" s="209">
        <v>2</v>
      </c>
      <c r="I359" s="210"/>
      <c r="J359" s="211">
        <f>ROUND(I359*H359,2)</f>
        <v>0</v>
      </c>
      <c r="K359" s="207" t="s">
        <v>124</v>
      </c>
      <c r="L359" s="212"/>
      <c r="M359" s="213" t="s">
        <v>19</v>
      </c>
      <c r="N359" s="214" t="s">
        <v>42</v>
      </c>
      <c r="O359" s="64"/>
      <c r="P359" s="182">
        <f>O359*H359</f>
        <v>0</v>
      </c>
      <c r="Q359" s="182">
        <v>1.2999999999999999E-3</v>
      </c>
      <c r="R359" s="182">
        <f>Q359*H359</f>
        <v>2.5999999999999999E-3</v>
      </c>
      <c r="S359" s="182">
        <v>0</v>
      </c>
      <c r="T359" s="183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4" t="s">
        <v>181</v>
      </c>
      <c r="AT359" s="184" t="s">
        <v>281</v>
      </c>
      <c r="AU359" s="184" t="s">
        <v>82</v>
      </c>
      <c r="AY359" s="17" t="s">
        <v>118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7" t="s">
        <v>79</v>
      </c>
      <c r="BK359" s="185">
        <f>ROUND(I359*H359,2)</f>
        <v>0</v>
      </c>
      <c r="BL359" s="17" t="s">
        <v>125</v>
      </c>
      <c r="BM359" s="184" t="s">
        <v>568</v>
      </c>
    </row>
    <row r="360" spans="1:65" s="2" customFormat="1" ht="11.25">
      <c r="A360" s="34"/>
      <c r="B360" s="35"/>
      <c r="C360" s="36"/>
      <c r="D360" s="186" t="s">
        <v>127</v>
      </c>
      <c r="E360" s="36"/>
      <c r="F360" s="187" t="s">
        <v>567</v>
      </c>
      <c r="G360" s="36"/>
      <c r="H360" s="36"/>
      <c r="I360" s="188"/>
      <c r="J360" s="36"/>
      <c r="K360" s="36"/>
      <c r="L360" s="39"/>
      <c r="M360" s="189"/>
      <c r="N360" s="190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127</v>
      </c>
      <c r="AU360" s="17" t="s">
        <v>82</v>
      </c>
    </row>
    <row r="361" spans="1:65" s="13" customFormat="1" ht="11.25">
      <c r="B361" s="193"/>
      <c r="C361" s="194"/>
      <c r="D361" s="186" t="s">
        <v>131</v>
      </c>
      <c r="E361" s="195" t="s">
        <v>19</v>
      </c>
      <c r="F361" s="196" t="s">
        <v>569</v>
      </c>
      <c r="G361" s="194"/>
      <c r="H361" s="197">
        <v>2</v>
      </c>
      <c r="I361" s="198"/>
      <c r="J361" s="194"/>
      <c r="K361" s="194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131</v>
      </c>
      <c r="AU361" s="203" t="s">
        <v>82</v>
      </c>
      <c r="AV361" s="13" t="s">
        <v>82</v>
      </c>
      <c r="AW361" s="13" t="s">
        <v>33</v>
      </c>
      <c r="AX361" s="13" t="s">
        <v>79</v>
      </c>
      <c r="AY361" s="203" t="s">
        <v>118</v>
      </c>
    </row>
    <row r="362" spans="1:65" s="2" customFormat="1" ht="16.5" customHeight="1">
      <c r="A362" s="34"/>
      <c r="B362" s="35"/>
      <c r="C362" s="205" t="s">
        <v>570</v>
      </c>
      <c r="D362" s="205" t="s">
        <v>281</v>
      </c>
      <c r="E362" s="206" t="s">
        <v>571</v>
      </c>
      <c r="F362" s="207" t="s">
        <v>572</v>
      </c>
      <c r="G362" s="208" t="s">
        <v>481</v>
      </c>
      <c r="H362" s="209">
        <v>1</v>
      </c>
      <c r="I362" s="210"/>
      <c r="J362" s="211">
        <f>ROUND(I362*H362,2)</f>
        <v>0</v>
      </c>
      <c r="K362" s="207" t="s">
        <v>124</v>
      </c>
      <c r="L362" s="212"/>
      <c r="M362" s="213" t="s">
        <v>19</v>
      </c>
      <c r="N362" s="214" t="s">
        <v>42</v>
      </c>
      <c r="O362" s="64"/>
      <c r="P362" s="182">
        <f>O362*H362</f>
        <v>0</v>
      </c>
      <c r="Q362" s="182">
        <v>4.0000000000000001E-3</v>
      </c>
      <c r="R362" s="182">
        <f>Q362*H362</f>
        <v>4.0000000000000001E-3</v>
      </c>
      <c r="S362" s="182">
        <v>0</v>
      </c>
      <c r="T362" s="18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4" t="s">
        <v>181</v>
      </c>
      <c r="AT362" s="184" t="s">
        <v>281</v>
      </c>
      <c r="AU362" s="184" t="s">
        <v>82</v>
      </c>
      <c r="AY362" s="17" t="s">
        <v>118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7" t="s">
        <v>79</v>
      </c>
      <c r="BK362" s="185">
        <f>ROUND(I362*H362,2)</f>
        <v>0</v>
      </c>
      <c r="BL362" s="17" t="s">
        <v>125</v>
      </c>
      <c r="BM362" s="184" t="s">
        <v>573</v>
      </c>
    </row>
    <row r="363" spans="1:65" s="2" customFormat="1" ht="11.25">
      <c r="A363" s="34"/>
      <c r="B363" s="35"/>
      <c r="C363" s="36"/>
      <c r="D363" s="186" t="s">
        <v>127</v>
      </c>
      <c r="E363" s="36"/>
      <c r="F363" s="187" t="s">
        <v>572</v>
      </c>
      <c r="G363" s="36"/>
      <c r="H363" s="36"/>
      <c r="I363" s="188"/>
      <c r="J363" s="36"/>
      <c r="K363" s="36"/>
      <c r="L363" s="39"/>
      <c r="M363" s="189"/>
      <c r="N363" s="190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127</v>
      </c>
      <c r="AU363" s="17" t="s">
        <v>82</v>
      </c>
    </row>
    <row r="364" spans="1:65" s="2" customFormat="1" ht="16.5" customHeight="1">
      <c r="A364" s="34"/>
      <c r="B364" s="35"/>
      <c r="C364" s="205" t="s">
        <v>574</v>
      </c>
      <c r="D364" s="205" t="s">
        <v>281</v>
      </c>
      <c r="E364" s="206" t="s">
        <v>575</v>
      </c>
      <c r="F364" s="207" t="s">
        <v>576</v>
      </c>
      <c r="G364" s="208" t="s">
        <v>481</v>
      </c>
      <c r="H364" s="209">
        <v>1</v>
      </c>
      <c r="I364" s="210"/>
      <c r="J364" s="211">
        <f>ROUND(I364*H364,2)</f>
        <v>0</v>
      </c>
      <c r="K364" s="207" t="s">
        <v>124</v>
      </c>
      <c r="L364" s="212"/>
      <c r="M364" s="213" t="s">
        <v>19</v>
      </c>
      <c r="N364" s="214" t="s">
        <v>42</v>
      </c>
      <c r="O364" s="64"/>
      <c r="P364" s="182">
        <f>O364*H364</f>
        <v>0</v>
      </c>
      <c r="Q364" s="182">
        <v>1.6999999999999999E-3</v>
      </c>
      <c r="R364" s="182">
        <f>Q364*H364</f>
        <v>1.6999999999999999E-3</v>
      </c>
      <c r="S364" s="182">
        <v>0</v>
      </c>
      <c r="T364" s="18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4" t="s">
        <v>181</v>
      </c>
      <c r="AT364" s="184" t="s">
        <v>281</v>
      </c>
      <c r="AU364" s="184" t="s">
        <v>82</v>
      </c>
      <c r="AY364" s="17" t="s">
        <v>118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7" t="s">
        <v>79</v>
      </c>
      <c r="BK364" s="185">
        <f>ROUND(I364*H364,2)</f>
        <v>0</v>
      </c>
      <c r="BL364" s="17" t="s">
        <v>125</v>
      </c>
      <c r="BM364" s="184" t="s">
        <v>577</v>
      </c>
    </row>
    <row r="365" spans="1:65" s="2" customFormat="1" ht="11.25">
      <c r="A365" s="34"/>
      <c r="B365" s="35"/>
      <c r="C365" s="36"/>
      <c r="D365" s="186" t="s">
        <v>127</v>
      </c>
      <c r="E365" s="36"/>
      <c r="F365" s="187" t="s">
        <v>576</v>
      </c>
      <c r="G365" s="36"/>
      <c r="H365" s="36"/>
      <c r="I365" s="188"/>
      <c r="J365" s="36"/>
      <c r="K365" s="36"/>
      <c r="L365" s="39"/>
      <c r="M365" s="189"/>
      <c r="N365" s="190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127</v>
      </c>
      <c r="AU365" s="17" t="s">
        <v>82</v>
      </c>
    </row>
    <row r="366" spans="1:65" s="2" customFormat="1" ht="16.5" customHeight="1">
      <c r="A366" s="34"/>
      <c r="B366" s="35"/>
      <c r="C366" s="173" t="s">
        <v>578</v>
      </c>
      <c r="D366" s="173" t="s">
        <v>120</v>
      </c>
      <c r="E366" s="174" t="s">
        <v>579</v>
      </c>
      <c r="F366" s="175" t="s">
        <v>580</v>
      </c>
      <c r="G366" s="176" t="s">
        <v>481</v>
      </c>
      <c r="H366" s="177">
        <v>2</v>
      </c>
      <c r="I366" s="178"/>
      <c r="J366" s="179">
        <f>ROUND(I366*H366,2)</f>
        <v>0</v>
      </c>
      <c r="K366" s="175" t="s">
        <v>124</v>
      </c>
      <c r="L366" s="39"/>
      <c r="M366" s="180" t="s">
        <v>19</v>
      </c>
      <c r="N366" s="181" t="s">
        <v>42</v>
      </c>
      <c r="O366" s="64"/>
      <c r="P366" s="182">
        <f>O366*H366</f>
        <v>0</v>
      </c>
      <c r="Q366" s="182">
        <v>0.10940999999999999</v>
      </c>
      <c r="R366" s="182">
        <f>Q366*H366</f>
        <v>0.21881999999999999</v>
      </c>
      <c r="S366" s="182">
        <v>0</v>
      </c>
      <c r="T366" s="183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4" t="s">
        <v>125</v>
      </c>
      <c r="AT366" s="184" t="s">
        <v>120</v>
      </c>
      <c r="AU366" s="184" t="s">
        <v>82</v>
      </c>
      <c r="AY366" s="17" t="s">
        <v>118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7" t="s">
        <v>79</v>
      </c>
      <c r="BK366" s="185">
        <f>ROUND(I366*H366,2)</f>
        <v>0</v>
      </c>
      <c r="BL366" s="17" t="s">
        <v>125</v>
      </c>
      <c r="BM366" s="184" t="s">
        <v>581</v>
      </c>
    </row>
    <row r="367" spans="1:65" s="2" customFormat="1" ht="11.25">
      <c r="A367" s="34"/>
      <c r="B367" s="35"/>
      <c r="C367" s="36"/>
      <c r="D367" s="186" t="s">
        <v>127</v>
      </c>
      <c r="E367" s="36"/>
      <c r="F367" s="187" t="s">
        <v>582</v>
      </c>
      <c r="G367" s="36"/>
      <c r="H367" s="36"/>
      <c r="I367" s="188"/>
      <c r="J367" s="36"/>
      <c r="K367" s="36"/>
      <c r="L367" s="39"/>
      <c r="M367" s="189"/>
      <c r="N367" s="190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127</v>
      </c>
      <c r="AU367" s="17" t="s">
        <v>82</v>
      </c>
    </row>
    <row r="368" spans="1:65" s="2" customFormat="1" ht="11.25">
      <c r="A368" s="34"/>
      <c r="B368" s="35"/>
      <c r="C368" s="36"/>
      <c r="D368" s="191" t="s">
        <v>129</v>
      </c>
      <c r="E368" s="36"/>
      <c r="F368" s="192" t="s">
        <v>583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129</v>
      </c>
      <c r="AU368" s="17" t="s">
        <v>82</v>
      </c>
    </row>
    <row r="369" spans="1:65" s="2" customFormat="1" ht="16.5" customHeight="1">
      <c r="A369" s="34"/>
      <c r="B369" s="35"/>
      <c r="C369" s="205" t="s">
        <v>584</v>
      </c>
      <c r="D369" s="205" t="s">
        <v>281</v>
      </c>
      <c r="E369" s="206" t="s">
        <v>585</v>
      </c>
      <c r="F369" s="207" t="s">
        <v>586</v>
      </c>
      <c r="G369" s="208" t="s">
        <v>481</v>
      </c>
      <c r="H369" s="209">
        <v>2</v>
      </c>
      <c r="I369" s="210"/>
      <c r="J369" s="211">
        <f>ROUND(I369*H369,2)</f>
        <v>0</v>
      </c>
      <c r="K369" s="207" t="s">
        <v>124</v>
      </c>
      <c r="L369" s="212"/>
      <c r="M369" s="213" t="s">
        <v>19</v>
      </c>
      <c r="N369" s="214" t="s">
        <v>42</v>
      </c>
      <c r="O369" s="64"/>
      <c r="P369" s="182">
        <f>O369*H369</f>
        <v>0</v>
      </c>
      <c r="Q369" s="182">
        <v>6.1000000000000004E-3</v>
      </c>
      <c r="R369" s="182">
        <f>Q369*H369</f>
        <v>1.2200000000000001E-2</v>
      </c>
      <c r="S369" s="182">
        <v>0</v>
      </c>
      <c r="T369" s="183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4" t="s">
        <v>181</v>
      </c>
      <c r="AT369" s="184" t="s">
        <v>281</v>
      </c>
      <c r="AU369" s="184" t="s">
        <v>82</v>
      </c>
      <c r="AY369" s="17" t="s">
        <v>118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7" t="s">
        <v>79</v>
      </c>
      <c r="BK369" s="185">
        <f>ROUND(I369*H369,2)</f>
        <v>0</v>
      </c>
      <c r="BL369" s="17" t="s">
        <v>125</v>
      </c>
      <c r="BM369" s="184" t="s">
        <v>587</v>
      </c>
    </row>
    <row r="370" spans="1:65" s="2" customFormat="1" ht="11.25">
      <c r="A370" s="34"/>
      <c r="B370" s="35"/>
      <c r="C370" s="36"/>
      <c r="D370" s="186" t="s">
        <v>127</v>
      </c>
      <c r="E370" s="36"/>
      <c r="F370" s="187" t="s">
        <v>586</v>
      </c>
      <c r="G370" s="36"/>
      <c r="H370" s="36"/>
      <c r="I370" s="188"/>
      <c r="J370" s="36"/>
      <c r="K370" s="36"/>
      <c r="L370" s="39"/>
      <c r="M370" s="189"/>
      <c r="N370" s="190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127</v>
      </c>
      <c r="AU370" s="17" t="s">
        <v>82</v>
      </c>
    </row>
    <row r="371" spans="1:65" s="2" customFormat="1" ht="16.5" customHeight="1">
      <c r="A371" s="34"/>
      <c r="B371" s="35"/>
      <c r="C371" s="173" t="s">
        <v>588</v>
      </c>
      <c r="D371" s="173" t="s">
        <v>120</v>
      </c>
      <c r="E371" s="174" t="s">
        <v>589</v>
      </c>
      <c r="F371" s="175" t="s">
        <v>590</v>
      </c>
      <c r="G371" s="176" t="s">
        <v>289</v>
      </c>
      <c r="H371" s="177">
        <v>10</v>
      </c>
      <c r="I371" s="178"/>
      <c r="J371" s="179">
        <f>ROUND(I371*H371,2)</f>
        <v>0</v>
      </c>
      <c r="K371" s="175" t="s">
        <v>124</v>
      </c>
      <c r="L371" s="39"/>
      <c r="M371" s="180" t="s">
        <v>19</v>
      </c>
      <c r="N371" s="181" t="s">
        <v>42</v>
      </c>
      <c r="O371" s="64"/>
      <c r="P371" s="182">
        <f>O371*H371</f>
        <v>0</v>
      </c>
      <c r="Q371" s="182">
        <v>5.0000000000000002E-5</v>
      </c>
      <c r="R371" s="182">
        <f>Q371*H371</f>
        <v>5.0000000000000001E-4</v>
      </c>
      <c r="S371" s="182">
        <v>0</v>
      </c>
      <c r="T371" s="18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4" t="s">
        <v>125</v>
      </c>
      <c r="AT371" s="184" t="s">
        <v>120</v>
      </c>
      <c r="AU371" s="184" t="s">
        <v>82</v>
      </c>
      <c r="AY371" s="17" t="s">
        <v>118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7" t="s">
        <v>79</v>
      </c>
      <c r="BK371" s="185">
        <f>ROUND(I371*H371,2)</f>
        <v>0</v>
      </c>
      <c r="BL371" s="17" t="s">
        <v>125</v>
      </c>
      <c r="BM371" s="184" t="s">
        <v>591</v>
      </c>
    </row>
    <row r="372" spans="1:65" s="2" customFormat="1" ht="11.25">
      <c r="A372" s="34"/>
      <c r="B372" s="35"/>
      <c r="C372" s="36"/>
      <c r="D372" s="186" t="s">
        <v>127</v>
      </c>
      <c r="E372" s="36"/>
      <c r="F372" s="187" t="s">
        <v>592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127</v>
      </c>
      <c r="AU372" s="17" t="s">
        <v>82</v>
      </c>
    </row>
    <row r="373" spans="1:65" s="2" customFormat="1" ht="11.25">
      <c r="A373" s="34"/>
      <c r="B373" s="35"/>
      <c r="C373" s="36"/>
      <c r="D373" s="191" t="s">
        <v>129</v>
      </c>
      <c r="E373" s="36"/>
      <c r="F373" s="192" t="s">
        <v>593</v>
      </c>
      <c r="G373" s="36"/>
      <c r="H373" s="36"/>
      <c r="I373" s="188"/>
      <c r="J373" s="36"/>
      <c r="K373" s="36"/>
      <c r="L373" s="39"/>
      <c r="M373" s="189"/>
      <c r="N373" s="190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129</v>
      </c>
      <c r="AU373" s="17" t="s">
        <v>82</v>
      </c>
    </row>
    <row r="374" spans="1:65" s="13" customFormat="1" ht="11.25">
      <c r="B374" s="193"/>
      <c r="C374" s="194"/>
      <c r="D374" s="186" t="s">
        <v>131</v>
      </c>
      <c r="E374" s="195" t="s">
        <v>19</v>
      </c>
      <c r="F374" s="196" t="s">
        <v>594</v>
      </c>
      <c r="G374" s="194"/>
      <c r="H374" s="197">
        <v>10</v>
      </c>
      <c r="I374" s="198"/>
      <c r="J374" s="194"/>
      <c r="K374" s="194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131</v>
      </c>
      <c r="AU374" s="203" t="s">
        <v>82</v>
      </c>
      <c r="AV374" s="13" t="s">
        <v>82</v>
      </c>
      <c r="AW374" s="13" t="s">
        <v>33</v>
      </c>
      <c r="AX374" s="13" t="s">
        <v>79</v>
      </c>
      <c r="AY374" s="203" t="s">
        <v>118</v>
      </c>
    </row>
    <row r="375" spans="1:65" s="2" customFormat="1" ht="16.5" customHeight="1">
      <c r="A375" s="34"/>
      <c r="B375" s="35"/>
      <c r="C375" s="173" t="s">
        <v>595</v>
      </c>
      <c r="D375" s="173" t="s">
        <v>120</v>
      </c>
      <c r="E375" s="174" t="s">
        <v>596</v>
      </c>
      <c r="F375" s="175" t="s">
        <v>597</v>
      </c>
      <c r="G375" s="176" t="s">
        <v>289</v>
      </c>
      <c r="H375" s="177">
        <v>10</v>
      </c>
      <c r="I375" s="178"/>
      <c r="J375" s="179">
        <f>ROUND(I375*H375,2)</f>
        <v>0</v>
      </c>
      <c r="K375" s="175" t="s">
        <v>124</v>
      </c>
      <c r="L375" s="39"/>
      <c r="M375" s="180" t="s">
        <v>19</v>
      </c>
      <c r="N375" s="181" t="s">
        <v>42</v>
      </c>
      <c r="O375" s="64"/>
      <c r="P375" s="182">
        <f>O375*H375</f>
        <v>0</v>
      </c>
      <c r="Q375" s="182">
        <v>0</v>
      </c>
      <c r="R375" s="182">
        <f>Q375*H375</f>
        <v>0</v>
      </c>
      <c r="S375" s="182">
        <v>0</v>
      </c>
      <c r="T375" s="183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4" t="s">
        <v>125</v>
      </c>
      <c r="AT375" s="184" t="s">
        <v>120</v>
      </c>
      <c r="AU375" s="184" t="s">
        <v>82</v>
      </c>
      <c r="AY375" s="17" t="s">
        <v>118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7" t="s">
        <v>79</v>
      </c>
      <c r="BK375" s="185">
        <f>ROUND(I375*H375,2)</f>
        <v>0</v>
      </c>
      <c r="BL375" s="17" t="s">
        <v>125</v>
      </c>
      <c r="BM375" s="184" t="s">
        <v>598</v>
      </c>
    </row>
    <row r="376" spans="1:65" s="2" customFormat="1" ht="11.25">
      <c r="A376" s="34"/>
      <c r="B376" s="35"/>
      <c r="C376" s="36"/>
      <c r="D376" s="186" t="s">
        <v>127</v>
      </c>
      <c r="E376" s="36"/>
      <c r="F376" s="187" t="s">
        <v>599</v>
      </c>
      <c r="G376" s="36"/>
      <c r="H376" s="36"/>
      <c r="I376" s="188"/>
      <c r="J376" s="36"/>
      <c r="K376" s="36"/>
      <c r="L376" s="39"/>
      <c r="M376" s="189"/>
      <c r="N376" s="190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127</v>
      </c>
      <c r="AU376" s="17" t="s">
        <v>82</v>
      </c>
    </row>
    <row r="377" spans="1:65" s="2" customFormat="1" ht="11.25">
      <c r="A377" s="34"/>
      <c r="B377" s="35"/>
      <c r="C377" s="36"/>
      <c r="D377" s="191" t="s">
        <v>129</v>
      </c>
      <c r="E377" s="36"/>
      <c r="F377" s="192" t="s">
        <v>600</v>
      </c>
      <c r="G377" s="36"/>
      <c r="H377" s="36"/>
      <c r="I377" s="188"/>
      <c r="J377" s="36"/>
      <c r="K377" s="36"/>
      <c r="L377" s="39"/>
      <c r="M377" s="189"/>
      <c r="N377" s="190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129</v>
      </c>
      <c r="AU377" s="17" t="s">
        <v>82</v>
      </c>
    </row>
    <row r="378" spans="1:65" s="2" customFormat="1" ht="16.5" customHeight="1">
      <c r="A378" s="34"/>
      <c r="B378" s="35"/>
      <c r="C378" s="173" t="s">
        <v>601</v>
      </c>
      <c r="D378" s="173" t="s">
        <v>120</v>
      </c>
      <c r="E378" s="174" t="s">
        <v>602</v>
      </c>
      <c r="F378" s="175" t="s">
        <v>603</v>
      </c>
      <c r="G378" s="176" t="s">
        <v>289</v>
      </c>
      <c r="H378" s="177">
        <v>7.5</v>
      </c>
      <c r="I378" s="178"/>
      <c r="J378" s="179">
        <f>ROUND(I378*H378,2)</f>
        <v>0</v>
      </c>
      <c r="K378" s="175" t="s">
        <v>124</v>
      </c>
      <c r="L378" s="39"/>
      <c r="M378" s="180" t="s">
        <v>19</v>
      </c>
      <c r="N378" s="181" t="s">
        <v>42</v>
      </c>
      <c r="O378" s="64"/>
      <c r="P378" s="182">
        <f>O378*H378</f>
        <v>0</v>
      </c>
      <c r="Q378" s="182">
        <v>1.2246900000000001</v>
      </c>
      <c r="R378" s="182">
        <f>Q378*H378</f>
        <v>9.185175000000001</v>
      </c>
      <c r="S378" s="182">
        <v>0</v>
      </c>
      <c r="T378" s="183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4" t="s">
        <v>125</v>
      </c>
      <c r="AT378" s="184" t="s">
        <v>120</v>
      </c>
      <c r="AU378" s="184" t="s">
        <v>82</v>
      </c>
      <c r="AY378" s="17" t="s">
        <v>118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7" t="s">
        <v>79</v>
      </c>
      <c r="BK378" s="185">
        <f>ROUND(I378*H378,2)</f>
        <v>0</v>
      </c>
      <c r="BL378" s="17" t="s">
        <v>125</v>
      </c>
      <c r="BM378" s="184" t="s">
        <v>604</v>
      </c>
    </row>
    <row r="379" spans="1:65" s="2" customFormat="1" ht="11.25">
      <c r="A379" s="34"/>
      <c r="B379" s="35"/>
      <c r="C379" s="36"/>
      <c r="D379" s="186" t="s">
        <v>127</v>
      </c>
      <c r="E379" s="36"/>
      <c r="F379" s="187" t="s">
        <v>605</v>
      </c>
      <c r="G379" s="36"/>
      <c r="H379" s="36"/>
      <c r="I379" s="188"/>
      <c r="J379" s="36"/>
      <c r="K379" s="36"/>
      <c r="L379" s="39"/>
      <c r="M379" s="189"/>
      <c r="N379" s="190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127</v>
      </c>
      <c r="AU379" s="17" t="s">
        <v>82</v>
      </c>
    </row>
    <row r="380" spans="1:65" s="2" customFormat="1" ht="11.25">
      <c r="A380" s="34"/>
      <c r="B380" s="35"/>
      <c r="C380" s="36"/>
      <c r="D380" s="191" t="s">
        <v>129</v>
      </c>
      <c r="E380" s="36"/>
      <c r="F380" s="192" t="s">
        <v>606</v>
      </c>
      <c r="G380" s="36"/>
      <c r="H380" s="36"/>
      <c r="I380" s="188"/>
      <c r="J380" s="36"/>
      <c r="K380" s="36"/>
      <c r="L380" s="39"/>
      <c r="M380" s="189"/>
      <c r="N380" s="190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129</v>
      </c>
      <c r="AU380" s="17" t="s">
        <v>82</v>
      </c>
    </row>
    <row r="381" spans="1:65" s="2" customFormat="1" ht="48.75">
      <c r="A381" s="34"/>
      <c r="B381" s="35"/>
      <c r="C381" s="36"/>
      <c r="D381" s="186" t="s">
        <v>265</v>
      </c>
      <c r="E381" s="36"/>
      <c r="F381" s="204" t="s">
        <v>607</v>
      </c>
      <c r="G381" s="36"/>
      <c r="H381" s="36"/>
      <c r="I381" s="188"/>
      <c r="J381" s="36"/>
      <c r="K381" s="36"/>
      <c r="L381" s="39"/>
      <c r="M381" s="189"/>
      <c r="N381" s="190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265</v>
      </c>
      <c r="AU381" s="17" t="s">
        <v>82</v>
      </c>
    </row>
    <row r="382" spans="1:65" s="13" customFormat="1" ht="11.25">
      <c r="B382" s="193"/>
      <c r="C382" s="194"/>
      <c r="D382" s="186" t="s">
        <v>131</v>
      </c>
      <c r="E382" s="195" t="s">
        <v>19</v>
      </c>
      <c r="F382" s="196" t="s">
        <v>608</v>
      </c>
      <c r="G382" s="194"/>
      <c r="H382" s="197">
        <v>7.5</v>
      </c>
      <c r="I382" s="198"/>
      <c r="J382" s="194"/>
      <c r="K382" s="194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131</v>
      </c>
      <c r="AU382" s="203" t="s">
        <v>82</v>
      </c>
      <c r="AV382" s="13" t="s">
        <v>82</v>
      </c>
      <c r="AW382" s="13" t="s">
        <v>33</v>
      </c>
      <c r="AX382" s="13" t="s">
        <v>79</v>
      </c>
      <c r="AY382" s="203" t="s">
        <v>118</v>
      </c>
    </row>
    <row r="383" spans="1:65" s="2" customFormat="1" ht="16.5" customHeight="1">
      <c r="A383" s="34"/>
      <c r="B383" s="35"/>
      <c r="C383" s="205" t="s">
        <v>609</v>
      </c>
      <c r="D383" s="205" t="s">
        <v>281</v>
      </c>
      <c r="E383" s="206" t="s">
        <v>610</v>
      </c>
      <c r="F383" s="207" t="s">
        <v>611</v>
      </c>
      <c r="G383" s="208" t="s">
        <v>289</v>
      </c>
      <c r="H383" s="209">
        <v>7.65</v>
      </c>
      <c r="I383" s="210"/>
      <c r="J383" s="211">
        <f>ROUND(I383*H383,2)</f>
        <v>0</v>
      </c>
      <c r="K383" s="207" t="s">
        <v>124</v>
      </c>
      <c r="L383" s="212"/>
      <c r="M383" s="213" t="s">
        <v>19</v>
      </c>
      <c r="N383" s="214" t="s">
        <v>42</v>
      </c>
      <c r="O383" s="64"/>
      <c r="P383" s="182">
        <f>O383*H383</f>
        <v>0</v>
      </c>
      <c r="Q383" s="182">
        <v>0.52639999999999998</v>
      </c>
      <c r="R383" s="182">
        <f>Q383*H383</f>
        <v>4.0269599999999999</v>
      </c>
      <c r="S383" s="182">
        <v>0</v>
      </c>
      <c r="T383" s="183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4" t="s">
        <v>181</v>
      </c>
      <c r="AT383" s="184" t="s">
        <v>281</v>
      </c>
      <c r="AU383" s="184" t="s">
        <v>82</v>
      </c>
      <c r="AY383" s="17" t="s">
        <v>118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7" t="s">
        <v>79</v>
      </c>
      <c r="BK383" s="185">
        <f>ROUND(I383*H383,2)</f>
        <v>0</v>
      </c>
      <c r="BL383" s="17" t="s">
        <v>125</v>
      </c>
      <c r="BM383" s="184" t="s">
        <v>612</v>
      </c>
    </row>
    <row r="384" spans="1:65" s="2" customFormat="1" ht="11.25">
      <c r="A384" s="34"/>
      <c r="B384" s="35"/>
      <c r="C384" s="36"/>
      <c r="D384" s="186" t="s">
        <v>127</v>
      </c>
      <c r="E384" s="36"/>
      <c r="F384" s="187" t="s">
        <v>611</v>
      </c>
      <c r="G384" s="36"/>
      <c r="H384" s="36"/>
      <c r="I384" s="188"/>
      <c r="J384" s="36"/>
      <c r="K384" s="36"/>
      <c r="L384" s="39"/>
      <c r="M384" s="189"/>
      <c r="N384" s="190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127</v>
      </c>
      <c r="AU384" s="17" t="s">
        <v>82</v>
      </c>
    </row>
    <row r="385" spans="1:65" s="13" customFormat="1" ht="11.25">
      <c r="B385" s="193"/>
      <c r="C385" s="194"/>
      <c r="D385" s="186" t="s">
        <v>131</v>
      </c>
      <c r="E385" s="194"/>
      <c r="F385" s="196" t="s">
        <v>613</v>
      </c>
      <c r="G385" s="194"/>
      <c r="H385" s="197">
        <v>7.65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131</v>
      </c>
      <c r="AU385" s="203" t="s">
        <v>82</v>
      </c>
      <c r="AV385" s="13" t="s">
        <v>82</v>
      </c>
      <c r="AW385" s="13" t="s">
        <v>4</v>
      </c>
      <c r="AX385" s="13" t="s">
        <v>79</v>
      </c>
      <c r="AY385" s="203" t="s">
        <v>118</v>
      </c>
    </row>
    <row r="386" spans="1:65" s="2" customFormat="1" ht="16.5" customHeight="1">
      <c r="A386" s="34"/>
      <c r="B386" s="35"/>
      <c r="C386" s="173" t="s">
        <v>614</v>
      </c>
      <c r="D386" s="173" t="s">
        <v>120</v>
      </c>
      <c r="E386" s="174" t="s">
        <v>615</v>
      </c>
      <c r="F386" s="175" t="s">
        <v>616</v>
      </c>
      <c r="G386" s="176" t="s">
        <v>289</v>
      </c>
      <c r="H386" s="177">
        <v>10.5</v>
      </c>
      <c r="I386" s="178"/>
      <c r="J386" s="179">
        <f>ROUND(I386*H386,2)</f>
        <v>0</v>
      </c>
      <c r="K386" s="175" t="s">
        <v>124</v>
      </c>
      <c r="L386" s="39"/>
      <c r="M386" s="180" t="s">
        <v>19</v>
      </c>
      <c r="N386" s="181" t="s">
        <v>42</v>
      </c>
      <c r="O386" s="64"/>
      <c r="P386" s="182">
        <f>O386*H386</f>
        <v>0</v>
      </c>
      <c r="Q386" s="182">
        <v>0</v>
      </c>
      <c r="R386" s="182">
        <f>Q386*H386</f>
        <v>0</v>
      </c>
      <c r="S386" s="182">
        <v>0</v>
      </c>
      <c r="T386" s="18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4" t="s">
        <v>125</v>
      </c>
      <c r="AT386" s="184" t="s">
        <v>120</v>
      </c>
      <c r="AU386" s="184" t="s">
        <v>82</v>
      </c>
      <c r="AY386" s="17" t="s">
        <v>118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7" t="s">
        <v>79</v>
      </c>
      <c r="BK386" s="185">
        <f>ROUND(I386*H386,2)</f>
        <v>0</v>
      </c>
      <c r="BL386" s="17" t="s">
        <v>125</v>
      </c>
      <c r="BM386" s="184" t="s">
        <v>617</v>
      </c>
    </row>
    <row r="387" spans="1:65" s="2" customFormat="1" ht="11.25">
      <c r="A387" s="34"/>
      <c r="B387" s="35"/>
      <c r="C387" s="36"/>
      <c r="D387" s="186" t="s">
        <v>127</v>
      </c>
      <c r="E387" s="36"/>
      <c r="F387" s="187" t="s">
        <v>618</v>
      </c>
      <c r="G387" s="36"/>
      <c r="H387" s="36"/>
      <c r="I387" s="188"/>
      <c r="J387" s="36"/>
      <c r="K387" s="36"/>
      <c r="L387" s="39"/>
      <c r="M387" s="189"/>
      <c r="N387" s="190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127</v>
      </c>
      <c r="AU387" s="17" t="s">
        <v>82</v>
      </c>
    </row>
    <row r="388" spans="1:65" s="2" customFormat="1" ht="11.25">
      <c r="A388" s="34"/>
      <c r="B388" s="35"/>
      <c r="C388" s="36"/>
      <c r="D388" s="191" t="s">
        <v>129</v>
      </c>
      <c r="E388" s="36"/>
      <c r="F388" s="192" t="s">
        <v>619</v>
      </c>
      <c r="G388" s="36"/>
      <c r="H388" s="36"/>
      <c r="I388" s="188"/>
      <c r="J388" s="36"/>
      <c r="K388" s="36"/>
      <c r="L388" s="39"/>
      <c r="M388" s="189"/>
      <c r="N388" s="190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129</v>
      </c>
      <c r="AU388" s="17" t="s">
        <v>82</v>
      </c>
    </row>
    <row r="389" spans="1:65" s="13" customFormat="1" ht="11.25">
      <c r="B389" s="193"/>
      <c r="C389" s="194"/>
      <c r="D389" s="186" t="s">
        <v>131</v>
      </c>
      <c r="E389" s="195" t="s">
        <v>19</v>
      </c>
      <c r="F389" s="196" t="s">
        <v>489</v>
      </c>
      <c r="G389" s="194"/>
      <c r="H389" s="197">
        <v>10.5</v>
      </c>
      <c r="I389" s="198"/>
      <c r="J389" s="194"/>
      <c r="K389" s="194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131</v>
      </c>
      <c r="AU389" s="203" t="s">
        <v>82</v>
      </c>
      <c r="AV389" s="13" t="s">
        <v>82</v>
      </c>
      <c r="AW389" s="13" t="s">
        <v>33</v>
      </c>
      <c r="AX389" s="13" t="s">
        <v>79</v>
      </c>
      <c r="AY389" s="203" t="s">
        <v>118</v>
      </c>
    </row>
    <row r="390" spans="1:65" s="2" customFormat="1" ht="16.5" customHeight="1">
      <c r="A390" s="34"/>
      <c r="B390" s="35"/>
      <c r="C390" s="173" t="s">
        <v>620</v>
      </c>
      <c r="D390" s="173" t="s">
        <v>120</v>
      </c>
      <c r="E390" s="174" t="s">
        <v>621</v>
      </c>
      <c r="F390" s="175" t="s">
        <v>622</v>
      </c>
      <c r="G390" s="176" t="s">
        <v>141</v>
      </c>
      <c r="H390" s="177">
        <v>8</v>
      </c>
      <c r="I390" s="178"/>
      <c r="J390" s="179">
        <f>ROUND(I390*H390,2)</f>
        <v>0</v>
      </c>
      <c r="K390" s="175" t="s">
        <v>124</v>
      </c>
      <c r="L390" s="39"/>
      <c r="M390" s="180" t="s">
        <v>19</v>
      </c>
      <c r="N390" s="181" t="s">
        <v>42</v>
      </c>
      <c r="O390" s="64"/>
      <c r="P390" s="182">
        <f>O390*H390</f>
        <v>0</v>
      </c>
      <c r="Q390" s="182">
        <v>0</v>
      </c>
      <c r="R390" s="182">
        <f>Q390*H390</f>
        <v>0</v>
      </c>
      <c r="S390" s="182">
        <v>2.5</v>
      </c>
      <c r="T390" s="183">
        <f>S390*H390</f>
        <v>20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4" t="s">
        <v>125</v>
      </c>
      <c r="AT390" s="184" t="s">
        <v>120</v>
      </c>
      <c r="AU390" s="184" t="s">
        <v>82</v>
      </c>
      <c r="AY390" s="17" t="s">
        <v>118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17" t="s">
        <v>79</v>
      </c>
      <c r="BK390" s="185">
        <f>ROUND(I390*H390,2)</f>
        <v>0</v>
      </c>
      <c r="BL390" s="17" t="s">
        <v>125</v>
      </c>
      <c r="BM390" s="184" t="s">
        <v>623</v>
      </c>
    </row>
    <row r="391" spans="1:65" s="2" customFormat="1" ht="11.25">
      <c r="A391" s="34"/>
      <c r="B391" s="35"/>
      <c r="C391" s="36"/>
      <c r="D391" s="186" t="s">
        <v>127</v>
      </c>
      <c r="E391" s="36"/>
      <c r="F391" s="187" t="s">
        <v>624</v>
      </c>
      <c r="G391" s="36"/>
      <c r="H391" s="36"/>
      <c r="I391" s="188"/>
      <c r="J391" s="36"/>
      <c r="K391" s="36"/>
      <c r="L391" s="39"/>
      <c r="M391" s="189"/>
      <c r="N391" s="190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127</v>
      </c>
      <c r="AU391" s="17" t="s">
        <v>82</v>
      </c>
    </row>
    <row r="392" spans="1:65" s="2" customFormat="1" ht="11.25">
      <c r="A392" s="34"/>
      <c r="B392" s="35"/>
      <c r="C392" s="36"/>
      <c r="D392" s="191" t="s">
        <v>129</v>
      </c>
      <c r="E392" s="36"/>
      <c r="F392" s="192" t="s">
        <v>625</v>
      </c>
      <c r="G392" s="36"/>
      <c r="H392" s="36"/>
      <c r="I392" s="188"/>
      <c r="J392" s="36"/>
      <c r="K392" s="36"/>
      <c r="L392" s="39"/>
      <c r="M392" s="189"/>
      <c r="N392" s="190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129</v>
      </c>
      <c r="AU392" s="17" t="s">
        <v>82</v>
      </c>
    </row>
    <row r="393" spans="1:65" s="13" customFormat="1" ht="11.25">
      <c r="B393" s="193"/>
      <c r="C393" s="194"/>
      <c r="D393" s="186" t="s">
        <v>131</v>
      </c>
      <c r="E393" s="195" t="s">
        <v>19</v>
      </c>
      <c r="F393" s="196" t="s">
        <v>626</v>
      </c>
      <c r="G393" s="194"/>
      <c r="H393" s="197">
        <v>8</v>
      </c>
      <c r="I393" s="198"/>
      <c r="J393" s="194"/>
      <c r="K393" s="194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131</v>
      </c>
      <c r="AU393" s="203" t="s">
        <v>82</v>
      </c>
      <c r="AV393" s="13" t="s">
        <v>82</v>
      </c>
      <c r="AW393" s="13" t="s">
        <v>33</v>
      </c>
      <c r="AX393" s="13" t="s">
        <v>79</v>
      </c>
      <c r="AY393" s="203" t="s">
        <v>118</v>
      </c>
    </row>
    <row r="394" spans="1:65" s="2" customFormat="1" ht="16.5" customHeight="1">
      <c r="A394" s="34"/>
      <c r="B394" s="35"/>
      <c r="C394" s="173" t="s">
        <v>627</v>
      </c>
      <c r="D394" s="173" t="s">
        <v>120</v>
      </c>
      <c r="E394" s="174" t="s">
        <v>628</v>
      </c>
      <c r="F394" s="175" t="s">
        <v>629</v>
      </c>
      <c r="G394" s="176" t="s">
        <v>289</v>
      </c>
      <c r="H394" s="177">
        <v>5.5</v>
      </c>
      <c r="I394" s="178"/>
      <c r="J394" s="179">
        <f>ROUND(I394*H394,2)</f>
        <v>0</v>
      </c>
      <c r="K394" s="175" t="s">
        <v>124</v>
      </c>
      <c r="L394" s="39"/>
      <c r="M394" s="180" t="s">
        <v>19</v>
      </c>
      <c r="N394" s="181" t="s">
        <v>42</v>
      </c>
      <c r="O394" s="64"/>
      <c r="P394" s="182">
        <f>O394*H394</f>
        <v>0</v>
      </c>
      <c r="Q394" s="182">
        <v>0</v>
      </c>
      <c r="R394" s="182">
        <f>Q394*H394</f>
        <v>0</v>
      </c>
      <c r="S394" s="182">
        <v>2.0550000000000002</v>
      </c>
      <c r="T394" s="183">
        <f>S394*H394</f>
        <v>11.3025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4" t="s">
        <v>125</v>
      </c>
      <c r="AT394" s="184" t="s">
        <v>120</v>
      </c>
      <c r="AU394" s="184" t="s">
        <v>82</v>
      </c>
      <c r="AY394" s="17" t="s">
        <v>118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7" t="s">
        <v>79</v>
      </c>
      <c r="BK394" s="185">
        <f>ROUND(I394*H394,2)</f>
        <v>0</v>
      </c>
      <c r="BL394" s="17" t="s">
        <v>125</v>
      </c>
      <c r="BM394" s="184" t="s">
        <v>630</v>
      </c>
    </row>
    <row r="395" spans="1:65" s="2" customFormat="1" ht="19.5">
      <c r="A395" s="34"/>
      <c r="B395" s="35"/>
      <c r="C395" s="36"/>
      <c r="D395" s="186" t="s">
        <v>127</v>
      </c>
      <c r="E395" s="36"/>
      <c r="F395" s="187" t="s">
        <v>631</v>
      </c>
      <c r="G395" s="36"/>
      <c r="H395" s="36"/>
      <c r="I395" s="188"/>
      <c r="J395" s="36"/>
      <c r="K395" s="36"/>
      <c r="L395" s="39"/>
      <c r="M395" s="189"/>
      <c r="N395" s="190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127</v>
      </c>
      <c r="AU395" s="17" t="s">
        <v>82</v>
      </c>
    </row>
    <row r="396" spans="1:65" s="2" customFormat="1" ht="11.25">
      <c r="A396" s="34"/>
      <c r="B396" s="35"/>
      <c r="C396" s="36"/>
      <c r="D396" s="191" t="s">
        <v>129</v>
      </c>
      <c r="E396" s="36"/>
      <c r="F396" s="192" t="s">
        <v>632</v>
      </c>
      <c r="G396" s="36"/>
      <c r="H396" s="36"/>
      <c r="I396" s="188"/>
      <c r="J396" s="36"/>
      <c r="K396" s="36"/>
      <c r="L396" s="39"/>
      <c r="M396" s="189"/>
      <c r="N396" s="190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129</v>
      </c>
      <c r="AU396" s="17" t="s">
        <v>82</v>
      </c>
    </row>
    <row r="397" spans="1:65" s="13" customFormat="1" ht="11.25">
      <c r="B397" s="193"/>
      <c r="C397" s="194"/>
      <c r="D397" s="186" t="s">
        <v>131</v>
      </c>
      <c r="E397" s="195" t="s">
        <v>19</v>
      </c>
      <c r="F397" s="196" t="s">
        <v>633</v>
      </c>
      <c r="G397" s="194"/>
      <c r="H397" s="197">
        <v>5.5</v>
      </c>
      <c r="I397" s="198"/>
      <c r="J397" s="194"/>
      <c r="K397" s="194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131</v>
      </c>
      <c r="AU397" s="203" t="s">
        <v>82</v>
      </c>
      <c r="AV397" s="13" t="s">
        <v>82</v>
      </c>
      <c r="AW397" s="13" t="s">
        <v>33</v>
      </c>
      <c r="AX397" s="13" t="s">
        <v>79</v>
      </c>
      <c r="AY397" s="203" t="s">
        <v>118</v>
      </c>
    </row>
    <row r="398" spans="1:65" s="12" customFormat="1" ht="22.9" customHeight="1">
      <c r="B398" s="157"/>
      <c r="C398" s="158"/>
      <c r="D398" s="159" t="s">
        <v>70</v>
      </c>
      <c r="E398" s="171" t="s">
        <v>634</v>
      </c>
      <c r="F398" s="171" t="s">
        <v>635</v>
      </c>
      <c r="G398" s="158"/>
      <c r="H398" s="158"/>
      <c r="I398" s="161"/>
      <c r="J398" s="172">
        <f>BK398</f>
        <v>0</v>
      </c>
      <c r="K398" s="158"/>
      <c r="L398" s="163"/>
      <c r="M398" s="164"/>
      <c r="N398" s="165"/>
      <c r="O398" s="165"/>
      <c r="P398" s="166">
        <f>SUM(P399:P422)</f>
        <v>0</v>
      </c>
      <c r="Q398" s="165"/>
      <c r="R398" s="166">
        <f>SUM(R399:R422)</f>
        <v>0</v>
      </c>
      <c r="S398" s="165"/>
      <c r="T398" s="167">
        <f>SUM(T399:T422)</f>
        <v>0</v>
      </c>
      <c r="AR398" s="168" t="s">
        <v>79</v>
      </c>
      <c r="AT398" s="169" t="s">
        <v>70</v>
      </c>
      <c r="AU398" s="169" t="s">
        <v>79</v>
      </c>
      <c r="AY398" s="168" t="s">
        <v>118</v>
      </c>
      <c r="BK398" s="170">
        <f>SUM(BK399:BK422)</f>
        <v>0</v>
      </c>
    </row>
    <row r="399" spans="1:65" s="2" customFormat="1" ht="16.5" customHeight="1">
      <c r="A399" s="34"/>
      <c r="B399" s="35"/>
      <c r="C399" s="173" t="s">
        <v>636</v>
      </c>
      <c r="D399" s="173" t="s">
        <v>120</v>
      </c>
      <c r="E399" s="174" t="s">
        <v>637</v>
      </c>
      <c r="F399" s="175" t="s">
        <v>638</v>
      </c>
      <c r="G399" s="176" t="s">
        <v>218</v>
      </c>
      <c r="H399" s="177">
        <v>20</v>
      </c>
      <c r="I399" s="178"/>
      <c r="J399" s="179">
        <f>ROUND(I399*H399,2)</f>
        <v>0</v>
      </c>
      <c r="K399" s="175" t="s">
        <v>124</v>
      </c>
      <c r="L399" s="39"/>
      <c r="M399" s="180" t="s">
        <v>19</v>
      </c>
      <c r="N399" s="181" t="s">
        <v>42</v>
      </c>
      <c r="O399" s="64"/>
      <c r="P399" s="182">
        <f>O399*H399</f>
        <v>0</v>
      </c>
      <c r="Q399" s="182">
        <v>0</v>
      </c>
      <c r="R399" s="182">
        <f>Q399*H399</f>
        <v>0</v>
      </c>
      <c r="S399" s="182">
        <v>0</v>
      </c>
      <c r="T399" s="183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4" t="s">
        <v>125</v>
      </c>
      <c r="AT399" s="184" t="s">
        <v>120</v>
      </c>
      <c r="AU399" s="184" t="s">
        <v>82</v>
      </c>
      <c r="AY399" s="17" t="s">
        <v>118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7" t="s">
        <v>79</v>
      </c>
      <c r="BK399" s="185">
        <f>ROUND(I399*H399,2)</f>
        <v>0</v>
      </c>
      <c r="BL399" s="17" t="s">
        <v>125</v>
      </c>
      <c r="BM399" s="184" t="s">
        <v>639</v>
      </c>
    </row>
    <row r="400" spans="1:65" s="2" customFormat="1" ht="11.25">
      <c r="A400" s="34"/>
      <c r="B400" s="35"/>
      <c r="C400" s="36"/>
      <c r="D400" s="186" t="s">
        <v>127</v>
      </c>
      <c r="E400" s="36"/>
      <c r="F400" s="187" t="s">
        <v>640</v>
      </c>
      <c r="G400" s="36"/>
      <c r="H400" s="36"/>
      <c r="I400" s="188"/>
      <c r="J400" s="36"/>
      <c r="K400" s="36"/>
      <c r="L400" s="39"/>
      <c r="M400" s="189"/>
      <c r="N400" s="190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127</v>
      </c>
      <c r="AU400" s="17" t="s">
        <v>82</v>
      </c>
    </row>
    <row r="401" spans="1:65" s="2" customFormat="1" ht="11.25">
      <c r="A401" s="34"/>
      <c r="B401" s="35"/>
      <c r="C401" s="36"/>
      <c r="D401" s="191" t="s">
        <v>129</v>
      </c>
      <c r="E401" s="36"/>
      <c r="F401" s="192" t="s">
        <v>641</v>
      </c>
      <c r="G401" s="36"/>
      <c r="H401" s="36"/>
      <c r="I401" s="188"/>
      <c r="J401" s="36"/>
      <c r="K401" s="36"/>
      <c r="L401" s="39"/>
      <c r="M401" s="189"/>
      <c r="N401" s="190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129</v>
      </c>
      <c r="AU401" s="17" t="s">
        <v>82</v>
      </c>
    </row>
    <row r="402" spans="1:65" s="13" customFormat="1" ht="11.25">
      <c r="B402" s="193"/>
      <c r="C402" s="194"/>
      <c r="D402" s="186" t="s">
        <v>131</v>
      </c>
      <c r="E402" s="195" t="s">
        <v>19</v>
      </c>
      <c r="F402" s="196" t="s">
        <v>642</v>
      </c>
      <c r="G402" s="194"/>
      <c r="H402" s="197">
        <v>20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131</v>
      </c>
      <c r="AU402" s="203" t="s">
        <v>82</v>
      </c>
      <c r="AV402" s="13" t="s">
        <v>82</v>
      </c>
      <c r="AW402" s="13" t="s">
        <v>33</v>
      </c>
      <c r="AX402" s="13" t="s">
        <v>79</v>
      </c>
      <c r="AY402" s="203" t="s">
        <v>118</v>
      </c>
    </row>
    <row r="403" spans="1:65" s="2" customFormat="1" ht="16.5" customHeight="1">
      <c r="A403" s="34"/>
      <c r="B403" s="35"/>
      <c r="C403" s="173" t="s">
        <v>643</v>
      </c>
      <c r="D403" s="173" t="s">
        <v>120</v>
      </c>
      <c r="E403" s="174" t="s">
        <v>644</v>
      </c>
      <c r="F403" s="175" t="s">
        <v>645</v>
      </c>
      <c r="G403" s="176" t="s">
        <v>218</v>
      </c>
      <c r="H403" s="177">
        <v>280</v>
      </c>
      <c r="I403" s="178"/>
      <c r="J403" s="179">
        <f>ROUND(I403*H403,2)</f>
        <v>0</v>
      </c>
      <c r="K403" s="175" t="s">
        <v>124</v>
      </c>
      <c r="L403" s="39"/>
      <c r="M403" s="180" t="s">
        <v>19</v>
      </c>
      <c r="N403" s="181" t="s">
        <v>42</v>
      </c>
      <c r="O403" s="64"/>
      <c r="P403" s="182">
        <f>O403*H403</f>
        <v>0</v>
      </c>
      <c r="Q403" s="182">
        <v>0</v>
      </c>
      <c r="R403" s="182">
        <f>Q403*H403</f>
        <v>0</v>
      </c>
      <c r="S403" s="182">
        <v>0</v>
      </c>
      <c r="T403" s="183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4" t="s">
        <v>125</v>
      </c>
      <c r="AT403" s="184" t="s">
        <v>120</v>
      </c>
      <c r="AU403" s="184" t="s">
        <v>82</v>
      </c>
      <c r="AY403" s="17" t="s">
        <v>118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7" t="s">
        <v>79</v>
      </c>
      <c r="BK403" s="185">
        <f>ROUND(I403*H403,2)</f>
        <v>0</v>
      </c>
      <c r="BL403" s="17" t="s">
        <v>125</v>
      </c>
      <c r="BM403" s="184" t="s">
        <v>646</v>
      </c>
    </row>
    <row r="404" spans="1:65" s="2" customFormat="1" ht="19.5">
      <c r="A404" s="34"/>
      <c r="B404" s="35"/>
      <c r="C404" s="36"/>
      <c r="D404" s="186" t="s">
        <v>127</v>
      </c>
      <c r="E404" s="36"/>
      <c r="F404" s="187" t="s">
        <v>647</v>
      </c>
      <c r="G404" s="36"/>
      <c r="H404" s="36"/>
      <c r="I404" s="188"/>
      <c r="J404" s="36"/>
      <c r="K404" s="36"/>
      <c r="L404" s="39"/>
      <c r="M404" s="189"/>
      <c r="N404" s="190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127</v>
      </c>
      <c r="AU404" s="17" t="s">
        <v>82</v>
      </c>
    </row>
    <row r="405" spans="1:65" s="2" customFormat="1" ht="11.25">
      <c r="A405" s="34"/>
      <c r="B405" s="35"/>
      <c r="C405" s="36"/>
      <c r="D405" s="191" t="s">
        <v>129</v>
      </c>
      <c r="E405" s="36"/>
      <c r="F405" s="192" t="s">
        <v>648</v>
      </c>
      <c r="G405" s="36"/>
      <c r="H405" s="36"/>
      <c r="I405" s="188"/>
      <c r="J405" s="36"/>
      <c r="K405" s="36"/>
      <c r="L405" s="39"/>
      <c r="M405" s="189"/>
      <c r="N405" s="190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129</v>
      </c>
      <c r="AU405" s="17" t="s">
        <v>82</v>
      </c>
    </row>
    <row r="406" spans="1:65" s="13" customFormat="1" ht="11.25">
      <c r="B406" s="193"/>
      <c r="C406" s="194"/>
      <c r="D406" s="186" t="s">
        <v>131</v>
      </c>
      <c r="E406" s="195" t="s">
        <v>19</v>
      </c>
      <c r="F406" s="196" t="s">
        <v>649</v>
      </c>
      <c r="G406" s="194"/>
      <c r="H406" s="197">
        <v>280</v>
      </c>
      <c r="I406" s="198"/>
      <c r="J406" s="194"/>
      <c r="K406" s="194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131</v>
      </c>
      <c r="AU406" s="203" t="s">
        <v>82</v>
      </c>
      <c r="AV406" s="13" t="s">
        <v>82</v>
      </c>
      <c r="AW406" s="13" t="s">
        <v>33</v>
      </c>
      <c r="AX406" s="13" t="s">
        <v>79</v>
      </c>
      <c r="AY406" s="203" t="s">
        <v>118</v>
      </c>
    </row>
    <row r="407" spans="1:65" s="2" customFormat="1" ht="21.75" customHeight="1">
      <c r="A407" s="34"/>
      <c r="B407" s="35"/>
      <c r="C407" s="173" t="s">
        <v>650</v>
      </c>
      <c r="D407" s="173" t="s">
        <v>120</v>
      </c>
      <c r="E407" s="174" t="s">
        <v>651</v>
      </c>
      <c r="F407" s="175" t="s">
        <v>652</v>
      </c>
      <c r="G407" s="176" t="s">
        <v>218</v>
      </c>
      <c r="H407" s="177">
        <v>20</v>
      </c>
      <c r="I407" s="178"/>
      <c r="J407" s="179">
        <f>ROUND(I407*H407,2)</f>
        <v>0</v>
      </c>
      <c r="K407" s="175" t="s">
        <v>124</v>
      </c>
      <c r="L407" s="39"/>
      <c r="M407" s="180" t="s">
        <v>19</v>
      </c>
      <c r="N407" s="181" t="s">
        <v>42</v>
      </c>
      <c r="O407" s="64"/>
      <c r="P407" s="182">
        <f>O407*H407</f>
        <v>0</v>
      </c>
      <c r="Q407" s="182">
        <v>0</v>
      </c>
      <c r="R407" s="182">
        <f>Q407*H407</f>
        <v>0</v>
      </c>
      <c r="S407" s="182">
        <v>0</v>
      </c>
      <c r="T407" s="183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4" t="s">
        <v>125</v>
      </c>
      <c r="AT407" s="184" t="s">
        <v>120</v>
      </c>
      <c r="AU407" s="184" t="s">
        <v>82</v>
      </c>
      <c r="AY407" s="17" t="s">
        <v>118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7" t="s">
        <v>79</v>
      </c>
      <c r="BK407" s="185">
        <f>ROUND(I407*H407,2)</f>
        <v>0</v>
      </c>
      <c r="BL407" s="17" t="s">
        <v>125</v>
      </c>
      <c r="BM407" s="184" t="s">
        <v>653</v>
      </c>
    </row>
    <row r="408" spans="1:65" s="2" customFormat="1" ht="19.5">
      <c r="A408" s="34"/>
      <c r="B408" s="35"/>
      <c r="C408" s="36"/>
      <c r="D408" s="186" t="s">
        <v>127</v>
      </c>
      <c r="E408" s="36"/>
      <c r="F408" s="187" t="s">
        <v>654</v>
      </c>
      <c r="G408" s="36"/>
      <c r="H408" s="36"/>
      <c r="I408" s="188"/>
      <c r="J408" s="36"/>
      <c r="K408" s="36"/>
      <c r="L408" s="39"/>
      <c r="M408" s="189"/>
      <c r="N408" s="190"/>
      <c r="O408" s="64"/>
      <c r="P408" s="64"/>
      <c r="Q408" s="64"/>
      <c r="R408" s="64"/>
      <c r="S408" s="64"/>
      <c r="T408" s="65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7" t="s">
        <v>127</v>
      </c>
      <c r="AU408" s="17" t="s">
        <v>82</v>
      </c>
    </row>
    <row r="409" spans="1:65" s="2" customFormat="1" ht="11.25">
      <c r="A409" s="34"/>
      <c r="B409" s="35"/>
      <c r="C409" s="36"/>
      <c r="D409" s="191" t="s">
        <v>129</v>
      </c>
      <c r="E409" s="36"/>
      <c r="F409" s="192" t="s">
        <v>655</v>
      </c>
      <c r="G409" s="36"/>
      <c r="H409" s="36"/>
      <c r="I409" s="188"/>
      <c r="J409" s="36"/>
      <c r="K409" s="36"/>
      <c r="L409" s="39"/>
      <c r="M409" s="189"/>
      <c r="N409" s="190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129</v>
      </c>
      <c r="AU409" s="17" t="s">
        <v>82</v>
      </c>
    </row>
    <row r="410" spans="1:65" s="13" customFormat="1" ht="11.25">
      <c r="B410" s="193"/>
      <c r="C410" s="194"/>
      <c r="D410" s="186" t="s">
        <v>131</v>
      </c>
      <c r="E410" s="195" t="s">
        <v>19</v>
      </c>
      <c r="F410" s="196" t="s">
        <v>642</v>
      </c>
      <c r="G410" s="194"/>
      <c r="H410" s="197">
        <v>20</v>
      </c>
      <c r="I410" s="198"/>
      <c r="J410" s="194"/>
      <c r="K410" s="194"/>
      <c r="L410" s="199"/>
      <c r="M410" s="200"/>
      <c r="N410" s="201"/>
      <c r="O410" s="201"/>
      <c r="P410" s="201"/>
      <c r="Q410" s="201"/>
      <c r="R410" s="201"/>
      <c r="S410" s="201"/>
      <c r="T410" s="202"/>
      <c r="AT410" s="203" t="s">
        <v>131</v>
      </c>
      <c r="AU410" s="203" t="s">
        <v>82</v>
      </c>
      <c r="AV410" s="13" t="s">
        <v>82</v>
      </c>
      <c r="AW410" s="13" t="s">
        <v>33</v>
      </c>
      <c r="AX410" s="13" t="s">
        <v>79</v>
      </c>
      <c r="AY410" s="203" t="s">
        <v>118</v>
      </c>
    </row>
    <row r="411" spans="1:65" s="2" customFormat="1" ht="16.5" customHeight="1">
      <c r="A411" s="34"/>
      <c r="B411" s="35"/>
      <c r="C411" s="173" t="s">
        <v>656</v>
      </c>
      <c r="D411" s="173" t="s">
        <v>120</v>
      </c>
      <c r="E411" s="174" t="s">
        <v>657</v>
      </c>
      <c r="F411" s="175" t="s">
        <v>658</v>
      </c>
      <c r="G411" s="176" t="s">
        <v>218</v>
      </c>
      <c r="H411" s="177">
        <v>11.303000000000001</v>
      </c>
      <c r="I411" s="178"/>
      <c r="J411" s="179">
        <f>ROUND(I411*H411,2)</f>
        <v>0</v>
      </c>
      <c r="K411" s="175" t="s">
        <v>124</v>
      </c>
      <c r="L411" s="39"/>
      <c r="M411" s="180" t="s">
        <v>19</v>
      </c>
      <c r="N411" s="181" t="s">
        <v>42</v>
      </c>
      <c r="O411" s="64"/>
      <c r="P411" s="182">
        <f>O411*H411</f>
        <v>0</v>
      </c>
      <c r="Q411" s="182">
        <v>0</v>
      </c>
      <c r="R411" s="182">
        <f>Q411*H411</f>
        <v>0</v>
      </c>
      <c r="S411" s="182">
        <v>0</v>
      </c>
      <c r="T411" s="183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4" t="s">
        <v>125</v>
      </c>
      <c r="AT411" s="184" t="s">
        <v>120</v>
      </c>
      <c r="AU411" s="184" t="s">
        <v>82</v>
      </c>
      <c r="AY411" s="17" t="s">
        <v>118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17" t="s">
        <v>79</v>
      </c>
      <c r="BK411" s="185">
        <f>ROUND(I411*H411,2)</f>
        <v>0</v>
      </c>
      <c r="BL411" s="17" t="s">
        <v>125</v>
      </c>
      <c r="BM411" s="184" t="s">
        <v>659</v>
      </c>
    </row>
    <row r="412" spans="1:65" s="2" customFormat="1" ht="11.25">
      <c r="A412" s="34"/>
      <c r="B412" s="35"/>
      <c r="C412" s="36"/>
      <c r="D412" s="186" t="s">
        <v>127</v>
      </c>
      <c r="E412" s="36"/>
      <c r="F412" s="187" t="s">
        <v>660</v>
      </c>
      <c r="G412" s="36"/>
      <c r="H412" s="36"/>
      <c r="I412" s="188"/>
      <c r="J412" s="36"/>
      <c r="K412" s="36"/>
      <c r="L412" s="39"/>
      <c r="M412" s="189"/>
      <c r="N412" s="190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127</v>
      </c>
      <c r="AU412" s="17" t="s">
        <v>82</v>
      </c>
    </row>
    <row r="413" spans="1:65" s="2" customFormat="1" ht="11.25">
      <c r="A413" s="34"/>
      <c r="B413" s="35"/>
      <c r="C413" s="36"/>
      <c r="D413" s="191" t="s">
        <v>129</v>
      </c>
      <c r="E413" s="36"/>
      <c r="F413" s="192" t="s">
        <v>661</v>
      </c>
      <c r="G413" s="36"/>
      <c r="H413" s="36"/>
      <c r="I413" s="188"/>
      <c r="J413" s="36"/>
      <c r="K413" s="36"/>
      <c r="L413" s="39"/>
      <c r="M413" s="189"/>
      <c r="N413" s="190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129</v>
      </c>
      <c r="AU413" s="17" t="s">
        <v>82</v>
      </c>
    </row>
    <row r="414" spans="1:65" s="13" customFormat="1" ht="11.25">
      <c r="B414" s="193"/>
      <c r="C414" s="194"/>
      <c r="D414" s="186" t="s">
        <v>131</v>
      </c>
      <c r="E414" s="195" t="s">
        <v>19</v>
      </c>
      <c r="F414" s="196" t="s">
        <v>662</v>
      </c>
      <c r="G414" s="194"/>
      <c r="H414" s="197">
        <v>11.303000000000001</v>
      </c>
      <c r="I414" s="198"/>
      <c r="J414" s="194"/>
      <c r="K414" s="194"/>
      <c r="L414" s="199"/>
      <c r="M414" s="200"/>
      <c r="N414" s="201"/>
      <c r="O414" s="201"/>
      <c r="P414" s="201"/>
      <c r="Q414" s="201"/>
      <c r="R414" s="201"/>
      <c r="S414" s="201"/>
      <c r="T414" s="202"/>
      <c r="AT414" s="203" t="s">
        <v>131</v>
      </c>
      <c r="AU414" s="203" t="s">
        <v>82</v>
      </c>
      <c r="AV414" s="13" t="s">
        <v>82</v>
      </c>
      <c r="AW414" s="13" t="s">
        <v>33</v>
      </c>
      <c r="AX414" s="13" t="s">
        <v>79</v>
      </c>
      <c r="AY414" s="203" t="s">
        <v>118</v>
      </c>
    </row>
    <row r="415" spans="1:65" s="2" customFormat="1" ht="16.5" customHeight="1">
      <c r="A415" s="34"/>
      <c r="B415" s="35"/>
      <c r="C415" s="173" t="s">
        <v>663</v>
      </c>
      <c r="D415" s="173" t="s">
        <v>120</v>
      </c>
      <c r="E415" s="174" t="s">
        <v>664</v>
      </c>
      <c r="F415" s="175" t="s">
        <v>665</v>
      </c>
      <c r="G415" s="176" t="s">
        <v>218</v>
      </c>
      <c r="H415" s="177">
        <v>158.24199999999999</v>
      </c>
      <c r="I415" s="178"/>
      <c r="J415" s="179">
        <f>ROUND(I415*H415,2)</f>
        <v>0</v>
      </c>
      <c r="K415" s="175" t="s">
        <v>124</v>
      </c>
      <c r="L415" s="39"/>
      <c r="M415" s="180" t="s">
        <v>19</v>
      </c>
      <c r="N415" s="181" t="s">
        <v>42</v>
      </c>
      <c r="O415" s="64"/>
      <c r="P415" s="182">
        <f>O415*H415</f>
        <v>0</v>
      </c>
      <c r="Q415" s="182">
        <v>0</v>
      </c>
      <c r="R415" s="182">
        <f>Q415*H415</f>
        <v>0</v>
      </c>
      <c r="S415" s="182">
        <v>0</v>
      </c>
      <c r="T415" s="183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4" t="s">
        <v>125</v>
      </c>
      <c r="AT415" s="184" t="s">
        <v>120</v>
      </c>
      <c r="AU415" s="184" t="s">
        <v>82</v>
      </c>
      <c r="AY415" s="17" t="s">
        <v>118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7" t="s">
        <v>79</v>
      </c>
      <c r="BK415" s="185">
        <f>ROUND(I415*H415,2)</f>
        <v>0</v>
      </c>
      <c r="BL415" s="17" t="s">
        <v>125</v>
      </c>
      <c r="BM415" s="184" t="s">
        <v>666</v>
      </c>
    </row>
    <row r="416" spans="1:65" s="2" customFormat="1" ht="19.5">
      <c r="A416" s="34"/>
      <c r="B416" s="35"/>
      <c r="C416" s="36"/>
      <c r="D416" s="186" t="s">
        <v>127</v>
      </c>
      <c r="E416" s="36"/>
      <c r="F416" s="187" t="s">
        <v>667</v>
      </c>
      <c r="G416" s="36"/>
      <c r="H416" s="36"/>
      <c r="I416" s="188"/>
      <c r="J416" s="36"/>
      <c r="K416" s="36"/>
      <c r="L416" s="39"/>
      <c r="M416" s="189"/>
      <c r="N416" s="190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127</v>
      </c>
      <c r="AU416" s="17" t="s">
        <v>82</v>
      </c>
    </row>
    <row r="417" spans="1:65" s="2" customFormat="1" ht="11.25">
      <c r="A417" s="34"/>
      <c r="B417" s="35"/>
      <c r="C417" s="36"/>
      <c r="D417" s="191" t="s">
        <v>129</v>
      </c>
      <c r="E417" s="36"/>
      <c r="F417" s="192" t="s">
        <v>668</v>
      </c>
      <c r="G417" s="36"/>
      <c r="H417" s="36"/>
      <c r="I417" s="188"/>
      <c r="J417" s="36"/>
      <c r="K417" s="36"/>
      <c r="L417" s="39"/>
      <c r="M417" s="189"/>
      <c r="N417" s="190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129</v>
      </c>
      <c r="AU417" s="17" t="s">
        <v>82</v>
      </c>
    </row>
    <row r="418" spans="1:65" s="13" customFormat="1" ht="11.25">
      <c r="B418" s="193"/>
      <c r="C418" s="194"/>
      <c r="D418" s="186" t="s">
        <v>131</v>
      </c>
      <c r="E418" s="195" t="s">
        <v>19</v>
      </c>
      <c r="F418" s="196" t="s">
        <v>669</v>
      </c>
      <c r="G418" s="194"/>
      <c r="H418" s="197">
        <v>158.24199999999999</v>
      </c>
      <c r="I418" s="198"/>
      <c r="J418" s="194"/>
      <c r="K418" s="194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131</v>
      </c>
      <c r="AU418" s="203" t="s">
        <v>82</v>
      </c>
      <c r="AV418" s="13" t="s">
        <v>82</v>
      </c>
      <c r="AW418" s="13" t="s">
        <v>33</v>
      </c>
      <c r="AX418" s="13" t="s">
        <v>79</v>
      </c>
      <c r="AY418" s="203" t="s">
        <v>118</v>
      </c>
    </row>
    <row r="419" spans="1:65" s="2" customFormat="1" ht="21.75" customHeight="1">
      <c r="A419" s="34"/>
      <c r="B419" s="35"/>
      <c r="C419" s="173" t="s">
        <v>670</v>
      </c>
      <c r="D419" s="173" t="s">
        <v>120</v>
      </c>
      <c r="E419" s="174" t="s">
        <v>671</v>
      </c>
      <c r="F419" s="175" t="s">
        <v>672</v>
      </c>
      <c r="G419" s="176" t="s">
        <v>218</v>
      </c>
      <c r="H419" s="177">
        <v>11.303000000000001</v>
      </c>
      <c r="I419" s="178"/>
      <c r="J419" s="179">
        <f>ROUND(I419*H419,2)</f>
        <v>0</v>
      </c>
      <c r="K419" s="175" t="s">
        <v>124</v>
      </c>
      <c r="L419" s="39"/>
      <c r="M419" s="180" t="s">
        <v>19</v>
      </c>
      <c r="N419" s="181" t="s">
        <v>42</v>
      </c>
      <c r="O419" s="64"/>
      <c r="P419" s="182">
        <f>O419*H419</f>
        <v>0</v>
      </c>
      <c r="Q419" s="182">
        <v>0</v>
      </c>
      <c r="R419" s="182">
        <f>Q419*H419</f>
        <v>0</v>
      </c>
      <c r="S419" s="182">
        <v>0</v>
      </c>
      <c r="T419" s="183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4" t="s">
        <v>125</v>
      </c>
      <c r="AT419" s="184" t="s">
        <v>120</v>
      </c>
      <c r="AU419" s="184" t="s">
        <v>82</v>
      </c>
      <c r="AY419" s="17" t="s">
        <v>118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7" t="s">
        <v>79</v>
      </c>
      <c r="BK419" s="185">
        <f>ROUND(I419*H419,2)</f>
        <v>0</v>
      </c>
      <c r="BL419" s="17" t="s">
        <v>125</v>
      </c>
      <c r="BM419" s="184" t="s">
        <v>673</v>
      </c>
    </row>
    <row r="420" spans="1:65" s="2" customFormat="1" ht="11.25">
      <c r="A420" s="34"/>
      <c r="B420" s="35"/>
      <c r="C420" s="36"/>
      <c r="D420" s="186" t="s">
        <v>127</v>
      </c>
      <c r="E420" s="36"/>
      <c r="F420" s="187" t="s">
        <v>674</v>
      </c>
      <c r="G420" s="36"/>
      <c r="H420" s="36"/>
      <c r="I420" s="188"/>
      <c r="J420" s="36"/>
      <c r="K420" s="36"/>
      <c r="L420" s="39"/>
      <c r="M420" s="189"/>
      <c r="N420" s="190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127</v>
      </c>
      <c r="AU420" s="17" t="s">
        <v>82</v>
      </c>
    </row>
    <row r="421" spans="1:65" s="2" customFormat="1" ht="11.25">
      <c r="A421" s="34"/>
      <c r="B421" s="35"/>
      <c r="C421" s="36"/>
      <c r="D421" s="191" t="s">
        <v>129</v>
      </c>
      <c r="E421" s="36"/>
      <c r="F421" s="192" t="s">
        <v>675</v>
      </c>
      <c r="G421" s="36"/>
      <c r="H421" s="36"/>
      <c r="I421" s="188"/>
      <c r="J421" s="36"/>
      <c r="K421" s="36"/>
      <c r="L421" s="39"/>
      <c r="M421" s="189"/>
      <c r="N421" s="190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129</v>
      </c>
      <c r="AU421" s="17" t="s">
        <v>82</v>
      </c>
    </row>
    <row r="422" spans="1:65" s="13" customFormat="1" ht="11.25">
      <c r="B422" s="193"/>
      <c r="C422" s="194"/>
      <c r="D422" s="186" t="s">
        <v>131</v>
      </c>
      <c r="E422" s="195" t="s">
        <v>19</v>
      </c>
      <c r="F422" s="196" t="s">
        <v>662</v>
      </c>
      <c r="G422" s="194"/>
      <c r="H422" s="197">
        <v>11.303000000000001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131</v>
      </c>
      <c r="AU422" s="203" t="s">
        <v>82</v>
      </c>
      <c r="AV422" s="13" t="s">
        <v>82</v>
      </c>
      <c r="AW422" s="13" t="s">
        <v>33</v>
      </c>
      <c r="AX422" s="13" t="s">
        <v>79</v>
      </c>
      <c r="AY422" s="203" t="s">
        <v>118</v>
      </c>
    </row>
    <row r="423" spans="1:65" s="12" customFormat="1" ht="22.9" customHeight="1">
      <c r="B423" s="157"/>
      <c r="C423" s="158"/>
      <c r="D423" s="159" t="s">
        <v>70</v>
      </c>
      <c r="E423" s="171" t="s">
        <v>676</v>
      </c>
      <c r="F423" s="171" t="s">
        <v>677</v>
      </c>
      <c r="G423" s="158"/>
      <c r="H423" s="158"/>
      <c r="I423" s="161"/>
      <c r="J423" s="172">
        <f>BK423</f>
        <v>0</v>
      </c>
      <c r="K423" s="158"/>
      <c r="L423" s="163"/>
      <c r="M423" s="164"/>
      <c r="N423" s="165"/>
      <c r="O423" s="165"/>
      <c r="P423" s="166">
        <f>SUM(P424:P429)</f>
        <v>0</v>
      </c>
      <c r="Q423" s="165"/>
      <c r="R423" s="166">
        <f>SUM(R424:R429)</f>
        <v>0</v>
      </c>
      <c r="S423" s="165"/>
      <c r="T423" s="167">
        <f>SUM(T424:T429)</f>
        <v>0</v>
      </c>
      <c r="AR423" s="168" t="s">
        <v>79</v>
      </c>
      <c r="AT423" s="169" t="s">
        <v>70</v>
      </c>
      <c r="AU423" s="169" t="s">
        <v>79</v>
      </c>
      <c r="AY423" s="168" t="s">
        <v>118</v>
      </c>
      <c r="BK423" s="170">
        <f>SUM(BK424:BK429)</f>
        <v>0</v>
      </c>
    </row>
    <row r="424" spans="1:65" s="2" customFormat="1" ht="21.75" customHeight="1">
      <c r="A424" s="34"/>
      <c r="B424" s="35"/>
      <c r="C424" s="173" t="s">
        <v>678</v>
      </c>
      <c r="D424" s="173" t="s">
        <v>120</v>
      </c>
      <c r="E424" s="174" t="s">
        <v>679</v>
      </c>
      <c r="F424" s="175" t="s">
        <v>680</v>
      </c>
      <c r="G424" s="176" t="s">
        <v>218</v>
      </c>
      <c r="H424" s="177">
        <v>6376.9750000000004</v>
      </c>
      <c r="I424" s="178"/>
      <c r="J424" s="179">
        <f>ROUND(I424*H424,2)</f>
        <v>0</v>
      </c>
      <c r="K424" s="175" t="s">
        <v>124</v>
      </c>
      <c r="L424" s="39"/>
      <c r="M424" s="180" t="s">
        <v>19</v>
      </c>
      <c r="N424" s="181" t="s">
        <v>42</v>
      </c>
      <c r="O424" s="64"/>
      <c r="P424" s="182">
        <f>O424*H424</f>
        <v>0</v>
      </c>
      <c r="Q424" s="182">
        <v>0</v>
      </c>
      <c r="R424" s="182">
        <f>Q424*H424</f>
        <v>0</v>
      </c>
      <c r="S424" s="182">
        <v>0</v>
      </c>
      <c r="T424" s="183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4" t="s">
        <v>125</v>
      </c>
      <c r="AT424" s="184" t="s">
        <v>120</v>
      </c>
      <c r="AU424" s="184" t="s">
        <v>82</v>
      </c>
      <c r="AY424" s="17" t="s">
        <v>118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7" t="s">
        <v>79</v>
      </c>
      <c r="BK424" s="185">
        <f>ROUND(I424*H424,2)</f>
        <v>0</v>
      </c>
      <c r="BL424" s="17" t="s">
        <v>125</v>
      </c>
      <c r="BM424" s="184" t="s">
        <v>681</v>
      </c>
    </row>
    <row r="425" spans="1:65" s="2" customFormat="1" ht="19.5">
      <c r="A425" s="34"/>
      <c r="B425" s="35"/>
      <c r="C425" s="36"/>
      <c r="D425" s="186" t="s">
        <v>127</v>
      </c>
      <c r="E425" s="36"/>
      <c r="F425" s="187" t="s">
        <v>682</v>
      </c>
      <c r="G425" s="36"/>
      <c r="H425" s="36"/>
      <c r="I425" s="188"/>
      <c r="J425" s="36"/>
      <c r="K425" s="36"/>
      <c r="L425" s="39"/>
      <c r="M425" s="189"/>
      <c r="N425" s="190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127</v>
      </c>
      <c r="AU425" s="17" t="s">
        <v>82</v>
      </c>
    </row>
    <row r="426" spans="1:65" s="2" customFormat="1" ht="11.25">
      <c r="A426" s="34"/>
      <c r="B426" s="35"/>
      <c r="C426" s="36"/>
      <c r="D426" s="191" t="s">
        <v>129</v>
      </c>
      <c r="E426" s="36"/>
      <c r="F426" s="192" t="s">
        <v>683</v>
      </c>
      <c r="G426" s="36"/>
      <c r="H426" s="36"/>
      <c r="I426" s="188"/>
      <c r="J426" s="36"/>
      <c r="K426" s="36"/>
      <c r="L426" s="39"/>
      <c r="M426" s="189"/>
      <c r="N426" s="190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129</v>
      </c>
      <c r="AU426" s="17" t="s">
        <v>82</v>
      </c>
    </row>
    <row r="427" spans="1:65" s="2" customFormat="1" ht="21.75" customHeight="1">
      <c r="A427" s="34"/>
      <c r="B427" s="35"/>
      <c r="C427" s="173" t="s">
        <v>684</v>
      </c>
      <c r="D427" s="173" t="s">
        <v>120</v>
      </c>
      <c r="E427" s="174" t="s">
        <v>685</v>
      </c>
      <c r="F427" s="175" t="s">
        <v>686</v>
      </c>
      <c r="G427" s="176" t="s">
        <v>218</v>
      </c>
      <c r="H427" s="177">
        <v>6376.9750000000004</v>
      </c>
      <c r="I427" s="178"/>
      <c r="J427" s="179">
        <f>ROUND(I427*H427,2)</f>
        <v>0</v>
      </c>
      <c r="K427" s="175" t="s">
        <v>124</v>
      </c>
      <c r="L427" s="39"/>
      <c r="M427" s="180" t="s">
        <v>19</v>
      </c>
      <c r="N427" s="181" t="s">
        <v>42</v>
      </c>
      <c r="O427" s="64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4" t="s">
        <v>125</v>
      </c>
      <c r="AT427" s="184" t="s">
        <v>120</v>
      </c>
      <c r="AU427" s="184" t="s">
        <v>82</v>
      </c>
      <c r="AY427" s="17" t="s">
        <v>118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7" t="s">
        <v>79</v>
      </c>
      <c r="BK427" s="185">
        <f>ROUND(I427*H427,2)</f>
        <v>0</v>
      </c>
      <c r="BL427" s="17" t="s">
        <v>125</v>
      </c>
      <c r="BM427" s="184" t="s">
        <v>687</v>
      </c>
    </row>
    <row r="428" spans="1:65" s="2" customFormat="1" ht="19.5">
      <c r="A428" s="34"/>
      <c r="B428" s="35"/>
      <c r="C428" s="36"/>
      <c r="D428" s="186" t="s">
        <v>127</v>
      </c>
      <c r="E428" s="36"/>
      <c r="F428" s="187" t="s">
        <v>688</v>
      </c>
      <c r="G428" s="36"/>
      <c r="H428" s="36"/>
      <c r="I428" s="188"/>
      <c r="J428" s="36"/>
      <c r="K428" s="36"/>
      <c r="L428" s="39"/>
      <c r="M428" s="189"/>
      <c r="N428" s="190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127</v>
      </c>
      <c r="AU428" s="17" t="s">
        <v>82</v>
      </c>
    </row>
    <row r="429" spans="1:65" s="2" customFormat="1" ht="11.25">
      <c r="A429" s="34"/>
      <c r="B429" s="35"/>
      <c r="C429" s="36"/>
      <c r="D429" s="191" t="s">
        <v>129</v>
      </c>
      <c r="E429" s="36"/>
      <c r="F429" s="192" t="s">
        <v>689</v>
      </c>
      <c r="G429" s="36"/>
      <c r="H429" s="36"/>
      <c r="I429" s="188"/>
      <c r="J429" s="36"/>
      <c r="K429" s="36"/>
      <c r="L429" s="39"/>
      <c r="M429" s="215"/>
      <c r="N429" s="216"/>
      <c r="O429" s="217"/>
      <c r="P429" s="217"/>
      <c r="Q429" s="217"/>
      <c r="R429" s="217"/>
      <c r="S429" s="217"/>
      <c r="T429" s="218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129</v>
      </c>
      <c r="AU429" s="17" t="s">
        <v>82</v>
      </c>
    </row>
    <row r="430" spans="1:65" s="2" customFormat="1" ht="6.95" customHeight="1">
      <c r="A430" s="34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39"/>
      <c r="M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</row>
  </sheetData>
  <sheetProtection algorithmName="SHA-512" hashValue="bXMhfy6m0tqML7EVy0Oo/23dAy48SoVcgQ+fDX0uLj/HbkE1r+qL/BPaWk5EKjYMXpNzr3h9yKDv6yagZ0kxAQ==" saltValue="BEgpZmPpSMBOxzym5ZbLKvU9buyIXKzY3wsdkvUNUbK6RM6UXDgxnVfaNTp22YRI1pY0Se1Q6xSKBzxBVl5fdw==" spinCount="100000" sheet="1" objects="1" scenarios="1" formatColumns="0" formatRows="0" autoFilter="0"/>
  <autoFilter ref="C88:K42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2" r:id="rId3"/>
    <hyperlink ref="F106" r:id="rId4"/>
    <hyperlink ref="F112" r:id="rId5"/>
    <hyperlink ref="F118" r:id="rId6"/>
    <hyperlink ref="F125" r:id="rId7"/>
    <hyperlink ref="F130" r:id="rId8"/>
    <hyperlink ref="F134" r:id="rId9"/>
    <hyperlink ref="F138" r:id="rId10"/>
    <hyperlink ref="F142" r:id="rId11"/>
    <hyperlink ref="F146" r:id="rId12"/>
    <hyperlink ref="F150" r:id="rId13"/>
    <hyperlink ref="F154" r:id="rId14"/>
    <hyperlink ref="F158" r:id="rId15"/>
    <hyperlink ref="F168" r:id="rId16"/>
    <hyperlink ref="F173" r:id="rId17"/>
    <hyperlink ref="F178" r:id="rId18"/>
    <hyperlink ref="F183" r:id="rId19"/>
    <hyperlink ref="F187" r:id="rId20"/>
    <hyperlink ref="F194" r:id="rId21"/>
    <hyperlink ref="F198" r:id="rId22"/>
    <hyperlink ref="F203" r:id="rId23"/>
    <hyperlink ref="F208" r:id="rId24"/>
    <hyperlink ref="F212" r:id="rId25"/>
    <hyperlink ref="F215" r:id="rId26"/>
    <hyperlink ref="F219" r:id="rId27"/>
    <hyperlink ref="F222" r:id="rId28"/>
    <hyperlink ref="F226" r:id="rId29"/>
    <hyperlink ref="F231" r:id="rId30"/>
    <hyperlink ref="F235" r:id="rId31"/>
    <hyperlink ref="F239" r:id="rId32"/>
    <hyperlink ref="F244" r:id="rId33"/>
    <hyperlink ref="F248" r:id="rId34"/>
    <hyperlink ref="F251" r:id="rId35"/>
    <hyperlink ref="F256" r:id="rId36"/>
    <hyperlink ref="F264" r:id="rId37"/>
    <hyperlink ref="F268" r:id="rId38"/>
    <hyperlink ref="F273" r:id="rId39"/>
    <hyperlink ref="F278" r:id="rId40"/>
    <hyperlink ref="F283" r:id="rId41"/>
    <hyperlink ref="F289" r:id="rId42"/>
    <hyperlink ref="F294" r:id="rId43"/>
    <hyperlink ref="F298" r:id="rId44"/>
    <hyperlink ref="F303" r:id="rId45"/>
    <hyperlink ref="F308" r:id="rId46"/>
    <hyperlink ref="F314" r:id="rId47"/>
    <hyperlink ref="F319" r:id="rId48"/>
    <hyperlink ref="F326" r:id="rId49"/>
    <hyperlink ref="F329" r:id="rId50"/>
    <hyperlink ref="F335" r:id="rId51"/>
    <hyperlink ref="F339" r:id="rId52"/>
    <hyperlink ref="F343" r:id="rId53"/>
    <hyperlink ref="F350" r:id="rId54"/>
    <hyperlink ref="F356" r:id="rId55"/>
    <hyperlink ref="F368" r:id="rId56"/>
    <hyperlink ref="F373" r:id="rId57"/>
    <hyperlink ref="F377" r:id="rId58"/>
    <hyperlink ref="F380" r:id="rId59"/>
    <hyperlink ref="F388" r:id="rId60"/>
    <hyperlink ref="F392" r:id="rId61"/>
    <hyperlink ref="F396" r:id="rId62"/>
    <hyperlink ref="F401" r:id="rId63"/>
    <hyperlink ref="F405" r:id="rId64"/>
    <hyperlink ref="F409" r:id="rId65"/>
    <hyperlink ref="F413" r:id="rId66"/>
    <hyperlink ref="F417" r:id="rId67"/>
    <hyperlink ref="F421" r:id="rId68"/>
    <hyperlink ref="F426" r:id="rId69"/>
    <hyperlink ref="F429" r:id="rId7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Cesta č.1 U Větrolamu k.ú. Moravský Lačnov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690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21. 5. 2024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ROUND((SUM(BE82:BE121)),  2)</f>
        <v>0</v>
      </c>
      <c r="G33" s="34"/>
      <c r="H33" s="34"/>
      <c r="I33" s="118">
        <v>0.21</v>
      </c>
      <c r="J33" s="117">
        <f>ROUND(((SUM(BE82:BE121))*I33),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ROUND((SUM(BF82:BF121)),  2)</f>
        <v>0</v>
      </c>
      <c r="G34" s="34"/>
      <c r="H34" s="34"/>
      <c r="I34" s="118">
        <v>0.12</v>
      </c>
      <c r="J34" s="117">
        <f>ROUND(((SUM(BF82:BF121))*I34),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ROUND((SUM(BG82:BG121)),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ROUND((SUM(BH82:BH121)),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ROUND((SUM(BI82:BI121)),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Cesta č.1 U Větrolamu k.ú. Moravský Lačnov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21. 5. 2024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Město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691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692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693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103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Cesta č.1 U Větrolamu k.ú. Moravský Lačnov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VON - Vedlejší a ostatní náklady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21. 5. 2024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Město Svitavy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104</v>
      </c>
      <c r="D81" s="149" t="s">
        <v>56</v>
      </c>
      <c r="E81" s="149" t="s">
        <v>52</v>
      </c>
      <c r="F81" s="149" t="s">
        <v>53</v>
      </c>
      <c r="G81" s="149" t="s">
        <v>105</v>
      </c>
      <c r="H81" s="149" t="s">
        <v>106</v>
      </c>
      <c r="I81" s="149" t="s">
        <v>107</v>
      </c>
      <c r="J81" s="149" t="s">
        <v>91</v>
      </c>
      <c r="K81" s="150" t="s">
        <v>108</v>
      </c>
      <c r="L81" s="151"/>
      <c r="M81" s="68" t="s">
        <v>19</v>
      </c>
      <c r="N81" s="69" t="s">
        <v>41</v>
      </c>
      <c r="O81" s="69" t="s">
        <v>109</v>
      </c>
      <c r="P81" s="69" t="s">
        <v>110</v>
      </c>
      <c r="Q81" s="69" t="s">
        <v>111</v>
      </c>
      <c r="R81" s="69" t="s">
        <v>112</v>
      </c>
      <c r="S81" s="69" t="s">
        <v>113</v>
      </c>
      <c r="T81" s="70" t="s">
        <v>114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115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694</v>
      </c>
      <c r="F83" s="160" t="s">
        <v>695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154</v>
      </c>
      <c r="AT83" s="169" t="s">
        <v>70</v>
      </c>
      <c r="AU83" s="169" t="s">
        <v>71</v>
      </c>
      <c r="AY83" s="168" t="s">
        <v>118</v>
      </c>
      <c r="BK83" s="170">
        <f>BK84+BK94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696</v>
      </c>
      <c r="F84" s="171" t="s">
        <v>697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154</v>
      </c>
      <c r="AT84" s="169" t="s">
        <v>70</v>
      </c>
      <c r="AU84" s="169" t="s">
        <v>79</v>
      </c>
      <c r="AY84" s="168" t="s">
        <v>118</v>
      </c>
      <c r="BK84" s="170">
        <f>SUM(BK85:BK93)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120</v>
      </c>
      <c r="E85" s="174" t="s">
        <v>698</v>
      </c>
      <c r="F85" s="175" t="s">
        <v>699</v>
      </c>
      <c r="G85" s="176" t="s">
        <v>700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701</v>
      </c>
      <c r="AT85" s="184" t="s">
        <v>120</v>
      </c>
      <c r="AU85" s="184" t="s">
        <v>82</v>
      </c>
      <c r="AY85" s="17" t="s">
        <v>118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701</v>
      </c>
      <c r="BM85" s="184" t="s">
        <v>702</v>
      </c>
    </row>
    <row r="86" spans="1:65" s="2" customFormat="1" ht="11.25">
      <c r="A86" s="34"/>
      <c r="B86" s="35"/>
      <c r="C86" s="36"/>
      <c r="D86" s="186" t="s">
        <v>127</v>
      </c>
      <c r="E86" s="36"/>
      <c r="F86" s="187" t="s">
        <v>703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127</v>
      </c>
      <c r="AU86" s="17" t="s">
        <v>82</v>
      </c>
    </row>
    <row r="87" spans="1:65" s="2" customFormat="1" ht="78">
      <c r="A87" s="34"/>
      <c r="B87" s="35"/>
      <c r="C87" s="36"/>
      <c r="D87" s="186" t="s">
        <v>265</v>
      </c>
      <c r="E87" s="36"/>
      <c r="F87" s="204" t="s">
        <v>704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265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120</v>
      </c>
      <c r="E88" s="174" t="s">
        <v>705</v>
      </c>
      <c r="F88" s="175" t="s">
        <v>706</v>
      </c>
      <c r="G88" s="176" t="s">
        <v>700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701</v>
      </c>
      <c r="AT88" s="184" t="s">
        <v>120</v>
      </c>
      <c r="AU88" s="184" t="s">
        <v>82</v>
      </c>
      <c r="AY88" s="17" t="s">
        <v>118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701</v>
      </c>
      <c r="BM88" s="184" t="s">
        <v>707</v>
      </c>
    </row>
    <row r="89" spans="1:65" s="2" customFormat="1" ht="11.25">
      <c r="A89" s="34"/>
      <c r="B89" s="35"/>
      <c r="C89" s="36"/>
      <c r="D89" s="186" t="s">
        <v>127</v>
      </c>
      <c r="E89" s="36"/>
      <c r="F89" s="187" t="s">
        <v>706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127</v>
      </c>
      <c r="AU89" s="17" t="s">
        <v>82</v>
      </c>
    </row>
    <row r="90" spans="1:65" s="2" customFormat="1" ht="48.75">
      <c r="A90" s="34"/>
      <c r="B90" s="35"/>
      <c r="C90" s="36"/>
      <c r="D90" s="186" t="s">
        <v>265</v>
      </c>
      <c r="E90" s="36"/>
      <c r="F90" s="204" t="s">
        <v>708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265</v>
      </c>
      <c r="AU90" s="17" t="s">
        <v>82</v>
      </c>
    </row>
    <row r="91" spans="1:65" s="2" customFormat="1" ht="16.5" customHeight="1">
      <c r="A91" s="34"/>
      <c r="B91" s="35"/>
      <c r="C91" s="173" t="s">
        <v>138</v>
      </c>
      <c r="D91" s="173" t="s">
        <v>120</v>
      </c>
      <c r="E91" s="174" t="s">
        <v>709</v>
      </c>
      <c r="F91" s="175" t="s">
        <v>710</v>
      </c>
      <c r="G91" s="176" t="s">
        <v>700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701</v>
      </c>
      <c r="AT91" s="184" t="s">
        <v>120</v>
      </c>
      <c r="AU91" s="184" t="s">
        <v>82</v>
      </c>
      <c r="AY91" s="17" t="s">
        <v>118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701</v>
      </c>
      <c r="BM91" s="184" t="s">
        <v>711</v>
      </c>
    </row>
    <row r="92" spans="1:65" s="2" customFormat="1" ht="11.25">
      <c r="A92" s="34"/>
      <c r="B92" s="35"/>
      <c r="C92" s="36"/>
      <c r="D92" s="186" t="s">
        <v>127</v>
      </c>
      <c r="E92" s="36"/>
      <c r="F92" s="187" t="s">
        <v>710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127</v>
      </c>
      <c r="AU92" s="17" t="s">
        <v>82</v>
      </c>
    </row>
    <row r="93" spans="1:65" s="2" customFormat="1" ht="19.5">
      <c r="A93" s="34"/>
      <c r="B93" s="35"/>
      <c r="C93" s="36"/>
      <c r="D93" s="186" t="s">
        <v>265</v>
      </c>
      <c r="E93" s="36"/>
      <c r="F93" s="204" t="s">
        <v>712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265</v>
      </c>
      <c r="AU93" s="17" t="s">
        <v>82</v>
      </c>
    </row>
    <row r="94" spans="1:65" s="12" customFormat="1" ht="22.9" customHeight="1">
      <c r="B94" s="157"/>
      <c r="C94" s="158"/>
      <c r="D94" s="159" t="s">
        <v>70</v>
      </c>
      <c r="E94" s="171" t="s">
        <v>713</v>
      </c>
      <c r="F94" s="171" t="s">
        <v>714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SUM(P95:P121)</f>
        <v>0</v>
      </c>
      <c r="Q94" s="165"/>
      <c r="R94" s="166">
        <f>SUM(R95:R121)</f>
        <v>0</v>
      </c>
      <c r="S94" s="165"/>
      <c r="T94" s="167">
        <f>SUM(T95:T121)</f>
        <v>0</v>
      </c>
      <c r="AR94" s="168" t="s">
        <v>154</v>
      </c>
      <c r="AT94" s="169" t="s">
        <v>70</v>
      </c>
      <c r="AU94" s="169" t="s">
        <v>79</v>
      </c>
      <c r="AY94" s="168" t="s">
        <v>118</v>
      </c>
      <c r="BK94" s="170">
        <f>SUM(BK95:BK121)</f>
        <v>0</v>
      </c>
    </row>
    <row r="95" spans="1:65" s="2" customFormat="1" ht="24.2" customHeight="1">
      <c r="A95" s="34"/>
      <c r="B95" s="35"/>
      <c r="C95" s="173" t="s">
        <v>125</v>
      </c>
      <c r="D95" s="173" t="s">
        <v>120</v>
      </c>
      <c r="E95" s="174" t="s">
        <v>715</v>
      </c>
      <c r="F95" s="175" t="s">
        <v>716</v>
      </c>
      <c r="G95" s="176" t="s">
        <v>700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701</v>
      </c>
      <c r="AT95" s="184" t="s">
        <v>120</v>
      </c>
      <c r="AU95" s="184" t="s">
        <v>82</v>
      </c>
      <c r="AY95" s="17" t="s">
        <v>118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701</v>
      </c>
      <c r="BM95" s="184" t="s">
        <v>717</v>
      </c>
    </row>
    <row r="96" spans="1:65" s="2" customFormat="1" ht="19.5">
      <c r="A96" s="34"/>
      <c r="B96" s="35"/>
      <c r="C96" s="36"/>
      <c r="D96" s="186" t="s">
        <v>127</v>
      </c>
      <c r="E96" s="36"/>
      <c r="F96" s="187" t="s">
        <v>716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127</v>
      </c>
      <c r="AU96" s="17" t="s">
        <v>82</v>
      </c>
    </row>
    <row r="97" spans="1:65" s="2" customFormat="1" ht="19.5">
      <c r="A97" s="34"/>
      <c r="B97" s="35"/>
      <c r="C97" s="36"/>
      <c r="D97" s="186" t="s">
        <v>265</v>
      </c>
      <c r="E97" s="36"/>
      <c r="F97" s="204" t="s">
        <v>718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265</v>
      </c>
      <c r="AU97" s="17" t="s">
        <v>82</v>
      </c>
    </row>
    <row r="98" spans="1:65" s="2" customFormat="1" ht="16.5" customHeight="1">
      <c r="A98" s="34"/>
      <c r="B98" s="35"/>
      <c r="C98" s="173" t="s">
        <v>154</v>
      </c>
      <c r="D98" s="173" t="s">
        <v>120</v>
      </c>
      <c r="E98" s="174" t="s">
        <v>719</v>
      </c>
      <c r="F98" s="175" t="s">
        <v>720</v>
      </c>
      <c r="G98" s="176" t="s">
        <v>700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701</v>
      </c>
      <c r="AT98" s="184" t="s">
        <v>120</v>
      </c>
      <c r="AU98" s="184" t="s">
        <v>82</v>
      </c>
      <c r="AY98" s="17" t="s">
        <v>118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701</v>
      </c>
      <c r="BM98" s="184" t="s">
        <v>721</v>
      </c>
    </row>
    <row r="99" spans="1:65" s="2" customFormat="1" ht="11.25">
      <c r="A99" s="34"/>
      <c r="B99" s="35"/>
      <c r="C99" s="36"/>
      <c r="D99" s="186" t="s">
        <v>127</v>
      </c>
      <c r="E99" s="36"/>
      <c r="F99" s="187" t="s">
        <v>720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127</v>
      </c>
      <c r="AU99" s="17" t="s">
        <v>82</v>
      </c>
    </row>
    <row r="100" spans="1:65" s="2" customFormat="1" ht="48.75">
      <c r="A100" s="34"/>
      <c r="B100" s="35"/>
      <c r="C100" s="36"/>
      <c r="D100" s="186" t="s">
        <v>265</v>
      </c>
      <c r="E100" s="36"/>
      <c r="F100" s="204" t="s">
        <v>722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265</v>
      </c>
      <c r="AU100" s="17" t="s">
        <v>82</v>
      </c>
    </row>
    <row r="101" spans="1:65" s="2" customFormat="1" ht="16.5" customHeight="1">
      <c r="A101" s="34"/>
      <c r="B101" s="35"/>
      <c r="C101" s="173" t="s">
        <v>163</v>
      </c>
      <c r="D101" s="173" t="s">
        <v>120</v>
      </c>
      <c r="E101" s="174" t="s">
        <v>723</v>
      </c>
      <c r="F101" s="175" t="s">
        <v>724</v>
      </c>
      <c r="G101" s="176" t="s">
        <v>700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701</v>
      </c>
      <c r="AT101" s="184" t="s">
        <v>120</v>
      </c>
      <c r="AU101" s="184" t="s">
        <v>82</v>
      </c>
      <c r="AY101" s="17" t="s">
        <v>118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701</v>
      </c>
      <c r="BM101" s="184" t="s">
        <v>725</v>
      </c>
    </row>
    <row r="102" spans="1:65" s="2" customFormat="1" ht="11.25">
      <c r="A102" s="34"/>
      <c r="B102" s="35"/>
      <c r="C102" s="36"/>
      <c r="D102" s="186" t="s">
        <v>127</v>
      </c>
      <c r="E102" s="36"/>
      <c r="F102" s="187" t="s">
        <v>724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127</v>
      </c>
      <c r="AU102" s="17" t="s">
        <v>82</v>
      </c>
    </row>
    <row r="103" spans="1:65" s="2" customFormat="1" ht="29.25">
      <c r="A103" s="34"/>
      <c r="B103" s="35"/>
      <c r="C103" s="36"/>
      <c r="D103" s="186" t="s">
        <v>265</v>
      </c>
      <c r="E103" s="36"/>
      <c r="F103" s="204" t="s">
        <v>726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265</v>
      </c>
      <c r="AU103" s="17" t="s">
        <v>82</v>
      </c>
    </row>
    <row r="104" spans="1:65" s="2" customFormat="1" ht="16.5" customHeight="1">
      <c r="A104" s="34"/>
      <c r="B104" s="35"/>
      <c r="C104" s="173" t="s">
        <v>173</v>
      </c>
      <c r="D104" s="173" t="s">
        <v>120</v>
      </c>
      <c r="E104" s="174" t="s">
        <v>727</v>
      </c>
      <c r="F104" s="175" t="s">
        <v>728</v>
      </c>
      <c r="G104" s="176" t="s">
        <v>700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701</v>
      </c>
      <c r="AT104" s="184" t="s">
        <v>120</v>
      </c>
      <c r="AU104" s="184" t="s">
        <v>82</v>
      </c>
      <c r="AY104" s="17" t="s">
        <v>118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701</v>
      </c>
      <c r="BM104" s="184" t="s">
        <v>729</v>
      </c>
    </row>
    <row r="105" spans="1:65" s="2" customFormat="1" ht="11.25">
      <c r="A105" s="34"/>
      <c r="B105" s="35"/>
      <c r="C105" s="36"/>
      <c r="D105" s="186" t="s">
        <v>127</v>
      </c>
      <c r="E105" s="36"/>
      <c r="F105" s="187" t="s">
        <v>728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127</v>
      </c>
      <c r="AU105" s="17" t="s">
        <v>82</v>
      </c>
    </row>
    <row r="106" spans="1:65" s="2" customFormat="1" ht="39">
      <c r="A106" s="34"/>
      <c r="B106" s="35"/>
      <c r="C106" s="36"/>
      <c r="D106" s="186" t="s">
        <v>265</v>
      </c>
      <c r="E106" s="36"/>
      <c r="F106" s="204" t="s">
        <v>730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265</v>
      </c>
      <c r="AU106" s="17" t="s">
        <v>82</v>
      </c>
    </row>
    <row r="107" spans="1:65" s="2" customFormat="1" ht="16.5" customHeight="1">
      <c r="A107" s="34"/>
      <c r="B107" s="35"/>
      <c r="C107" s="173" t="s">
        <v>181</v>
      </c>
      <c r="D107" s="173" t="s">
        <v>120</v>
      </c>
      <c r="E107" s="174" t="s">
        <v>731</v>
      </c>
      <c r="F107" s="175" t="s">
        <v>732</v>
      </c>
      <c r="G107" s="176" t="s">
        <v>700</v>
      </c>
      <c r="H107" s="177">
        <v>1</v>
      </c>
      <c r="I107" s="178"/>
      <c r="J107" s="179">
        <f>ROUND(I107*H107,2)</f>
        <v>0</v>
      </c>
      <c r="K107" s="175" t="s">
        <v>19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701</v>
      </c>
      <c r="AT107" s="184" t="s">
        <v>120</v>
      </c>
      <c r="AU107" s="184" t="s">
        <v>82</v>
      </c>
      <c r="AY107" s="17" t="s">
        <v>118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701</v>
      </c>
      <c r="BM107" s="184" t="s">
        <v>733</v>
      </c>
    </row>
    <row r="108" spans="1:65" s="2" customFormat="1" ht="11.25">
      <c r="A108" s="34"/>
      <c r="B108" s="35"/>
      <c r="C108" s="36"/>
      <c r="D108" s="186" t="s">
        <v>127</v>
      </c>
      <c r="E108" s="36"/>
      <c r="F108" s="187" t="s">
        <v>732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127</v>
      </c>
      <c r="AU108" s="17" t="s">
        <v>82</v>
      </c>
    </row>
    <row r="109" spans="1:65" s="2" customFormat="1" ht="58.5">
      <c r="A109" s="34"/>
      <c r="B109" s="35"/>
      <c r="C109" s="36"/>
      <c r="D109" s="186" t="s">
        <v>265</v>
      </c>
      <c r="E109" s="36"/>
      <c r="F109" s="204" t="s">
        <v>734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265</v>
      </c>
      <c r="AU109" s="17" t="s">
        <v>82</v>
      </c>
    </row>
    <row r="110" spans="1:65" s="2" customFormat="1" ht="16.5" customHeight="1">
      <c r="A110" s="34"/>
      <c r="B110" s="35"/>
      <c r="C110" s="173" t="s">
        <v>188</v>
      </c>
      <c r="D110" s="173" t="s">
        <v>120</v>
      </c>
      <c r="E110" s="174" t="s">
        <v>735</v>
      </c>
      <c r="F110" s="175" t="s">
        <v>736</v>
      </c>
      <c r="G110" s="176" t="s">
        <v>700</v>
      </c>
      <c r="H110" s="177">
        <v>1</v>
      </c>
      <c r="I110" s="178"/>
      <c r="J110" s="179">
        <f>ROUND(I110*H110,2)</f>
        <v>0</v>
      </c>
      <c r="K110" s="175" t="s">
        <v>19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737</v>
      </c>
      <c r="AT110" s="184" t="s">
        <v>120</v>
      </c>
      <c r="AU110" s="184" t="s">
        <v>82</v>
      </c>
      <c r="AY110" s="17" t="s">
        <v>118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737</v>
      </c>
      <c r="BM110" s="184" t="s">
        <v>738</v>
      </c>
    </row>
    <row r="111" spans="1:65" s="2" customFormat="1" ht="11.25">
      <c r="A111" s="34"/>
      <c r="B111" s="35"/>
      <c r="C111" s="36"/>
      <c r="D111" s="186" t="s">
        <v>127</v>
      </c>
      <c r="E111" s="36"/>
      <c r="F111" s="187" t="s">
        <v>739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127</v>
      </c>
      <c r="AU111" s="17" t="s">
        <v>82</v>
      </c>
    </row>
    <row r="112" spans="1:65" s="2" customFormat="1" ht="29.25">
      <c r="A112" s="34"/>
      <c r="B112" s="35"/>
      <c r="C112" s="36"/>
      <c r="D112" s="186" t="s">
        <v>265</v>
      </c>
      <c r="E112" s="36"/>
      <c r="F112" s="204" t="s">
        <v>740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265</v>
      </c>
      <c r="AU112" s="17" t="s">
        <v>82</v>
      </c>
    </row>
    <row r="113" spans="1:65" s="2" customFormat="1" ht="16.5" customHeight="1">
      <c r="A113" s="34"/>
      <c r="B113" s="35"/>
      <c r="C113" s="173" t="s">
        <v>195</v>
      </c>
      <c r="D113" s="173" t="s">
        <v>120</v>
      </c>
      <c r="E113" s="174" t="s">
        <v>741</v>
      </c>
      <c r="F113" s="175" t="s">
        <v>742</v>
      </c>
      <c r="G113" s="176" t="s">
        <v>518</v>
      </c>
      <c r="H113" s="177">
        <v>2</v>
      </c>
      <c r="I113" s="178"/>
      <c r="J113" s="179">
        <f>ROUND(I113*H113,2)</f>
        <v>0</v>
      </c>
      <c r="K113" s="175" t="s">
        <v>19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701</v>
      </c>
      <c r="AT113" s="184" t="s">
        <v>120</v>
      </c>
      <c r="AU113" s="184" t="s">
        <v>82</v>
      </c>
      <c r="AY113" s="17" t="s">
        <v>118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701</v>
      </c>
      <c r="BM113" s="184" t="s">
        <v>743</v>
      </c>
    </row>
    <row r="114" spans="1:65" s="2" customFormat="1" ht="11.25">
      <c r="A114" s="34"/>
      <c r="B114" s="35"/>
      <c r="C114" s="36"/>
      <c r="D114" s="186" t="s">
        <v>127</v>
      </c>
      <c r="E114" s="36"/>
      <c r="F114" s="187" t="s">
        <v>742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127</v>
      </c>
      <c r="AU114" s="17" t="s">
        <v>82</v>
      </c>
    </row>
    <row r="115" spans="1:65" s="2" customFormat="1" ht="48.75">
      <c r="A115" s="34"/>
      <c r="B115" s="35"/>
      <c r="C115" s="36"/>
      <c r="D115" s="186" t="s">
        <v>265</v>
      </c>
      <c r="E115" s="36"/>
      <c r="F115" s="204" t="s">
        <v>744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265</v>
      </c>
      <c r="AU115" s="17" t="s">
        <v>82</v>
      </c>
    </row>
    <row r="116" spans="1:65" s="2" customFormat="1" ht="16.5" customHeight="1">
      <c r="A116" s="34"/>
      <c r="B116" s="35"/>
      <c r="C116" s="173" t="s">
        <v>202</v>
      </c>
      <c r="D116" s="173" t="s">
        <v>120</v>
      </c>
      <c r="E116" s="174" t="s">
        <v>745</v>
      </c>
      <c r="F116" s="175" t="s">
        <v>746</v>
      </c>
      <c r="G116" s="176" t="s">
        <v>700</v>
      </c>
      <c r="H116" s="177">
        <v>1</v>
      </c>
      <c r="I116" s="178"/>
      <c r="J116" s="179">
        <f>ROUND(I116*H116,2)</f>
        <v>0</v>
      </c>
      <c r="K116" s="175" t="s">
        <v>19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701</v>
      </c>
      <c r="AT116" s="184" t="s">
        <v>120</v>
      </c>
      <c r="AU116" s="184" t="s">
        <v>82</v>
      </c>
      <c r="AY116" s="17" t="s">
        <v>118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701</v>
      </c>
      <c r="BM116" s="184" t="s">
        <v>747</v>
      </c>
    </row>
    <row r="117" spans="1:65" s="2" customFormat="1" ht="11.25">
      <c r="A117" s="34"/>
      <c r="B117" s="35"/>
      <c r="C117" s="36"/>
      <c r="D117" s="186" t="s">
        <v>127</v>
      </c>
      <c r="E117" s="36"/>
      <c r="F117" s="187" t="s">
        <v>746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127</v>
      </c>
      <c r="AU117" s="17" t="s">
        <v>82</v>
      </c>
    </row>
    <row r="118" spans="1:65" s="2" customFormat="1" ht="29.25">
      <c r="A118" s="34"/>
      <c r="B118" s="35"/>
      <c r="C118" s="36"/>
      <c r="D118" s="186" t="s">
        <v>265</v>
      </c>
      <c r="E118" s="36"/>
      <c r="F118" s="204" t="s">
        <v>748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265</v>
      </c>
      <c r="AU118" s="17" t="s">
        <v>82</v>
      </c>
    </row>
    <row r="119" spans="1:65" s="2" customFormat="1" ht="16.5" customHeight="1">
      <c r="A119" s="34"/>
      <c r="B119" s="35"/>
      <c r="C119" s="173" t="s">
        <v>8</v>
      </c>
      <c r="D119" s="173" t="s">
        <v>120</v>
      </c>
      <c r="E119" s="174" t="s">
        <v>749</v>
      </c>
      <c r="F119" s="175" t="s">
        <v>750</v>
      </c>
      <c r="G119" s="176" t="s">
        <v>700</v>
      </c>
      <c r="H119" s="177">
        <v>1</v>
      </c>
      <c r="I119" s="178"/>
      <c r="J119" s="179">
        <f>ROUND(I119*H119,2)</f>
        <v>0</v>
      </c>
      <c r="K119" s="175" t="s">
        <v>19</v>
      </c>
      <c r="L119" s="39"/>
      <c r="M119" s="180" t="s">
        <v>19</v>
      </c>
      <c r="N119" s="181" t="s">
        <v>42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701</v>
      </c>
      <c r="AT119" s="184" t="s">
        <v>120</v>
      </c>
      <c r="AU119" s="184" t="s">
        <v>82</v>
      </c>
      <c r="AY119" s="17" t="s">
        <v>118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79</v>
      </c>
      <c r="BK119" s="185">
        <f>ROUND(I119*H119,2)</f>
        <v>0</v>
      </c>
      <c r="BL119" s="17" t="s">
        <v>701</v>
      </c>
      <c r="BM119" s="184" t="s">
        <v>751</v>
      </c>
    </row>
    <row r="120" spans="1:65" s="2" customFormat="1" ht="11.25">
      <c r="A120" s="34"/>
      <c r="B120" s="35"/>
      <c r="C120" s="36"/>
      <c r="D120" s="186" t="s">
        <v>127</v>
      </c>
      <c r="E120" s="36"/>
      <c r="F120" s="187" t="s">
        <v>750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127</v>
      </c>
      <c r="AU120" s="17" t="s">
        <v>82</v>
      </c>
    </row>
    <row r="121" spans="1:65" s="2" customFormat="1" ht="39">
      <c r="A121" s="34"/>
      <c r="B121" s="35"/>
      <c r="C121" s="36"/>
      <c r="D121" s="186" t="s">
        <v>265</v>
      </c>
      <c r="E121" s="36"/>
      <c r="F121" s="204" t="s">
        <v>752</v>
      </c>
      <c r="G121" s="36"/>
      <c r="H121" s="36"/>
      <c r="I121" s="188"/>
      <c r="J121" s="36"/>
      <c r="K121" s="36"/>
      <c r="L121" s="39"/>
      <c r="M121" s="215"/>
      <c r="N121" s="216"/>
      <c r="O121" s="217"/>
      <c r="P121" s="217"/>
      <c r="Q121" s="217"/>
      <c r="R121" s="217"/>
      <c r="S121" s="217"/>
      <c r="T121" s="21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265</v>
      </c>
      <c r="AU121" s="17" t="s">
        <v>82</v>
      </c>
    </row>
    <row r="122" spans="1:65" s="2" customFormat="1" ht="6.95" customHeight="1">
      <c r="A122" s="34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algorithmName="SHA-512" hashValue="TsJYJ+HNXZ2ntFmc4ihTIQQRJ28sO1720xoM2uV/Tbk2bwB9gikS7eooArTpp30pb088VtY4X39lSk5aRdTQRw==" saltValue="dnkgNnEMB1PvR0WXcDFJEnGkP57fcEhRX4A9lLvnXjdDjp9hrFK5c1PG6oGFj9fxqL91e+ghOcx7nvqz8tKaJg==" spinCount="100000" sheet="1" objects="1" scenarios="1" formatColumns="0" formatRows="0" autoFilter="0"/>
  <autoFilter ref="C81:K12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753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754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755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756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757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758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759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760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761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762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763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764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765</v>
      </c>
      <c r="F19" s="356" t="s">
        <v>766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767</v>
      </c>
      <c r="F20" s="356" t="s">
        <v>768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769</v>
      </c>
      <c r="F22" s="356" t="s">
        <v>770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771</v>
      </c>
      <c r="F23" s="356" t="s">
        <v>772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773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774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775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776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777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778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779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780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781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104</v>
      </c>
      <c r="F36" s="228"/>
      <c r="G36" s="356" t="s">
        <v>782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783</v>
      </c>
      <c r="F37" s="228"/>
      <c r="G37" s="356" t="s">
        <v>784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785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786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105</v>
      </c>
      <c r="F40" s="228"/>
      <c r="G40" s="356" t="s">
        <v>787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106</v>
      </c>
      <c r="F41" s="228"/>
      <c r="G41" s="356" t="s">
        <v>788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789</v>
      </c>
      <c r="F42" s="228"/>
      <c r="G42" s="356" t="s">
        <v>790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791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792</v>
      </c>
      <c r="F44" s="228"/>
      <c r="G44" s="356" t="s">
        <v>793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108</v>
      </c>
      <c r="F45" s="228"/>
      <c r="G45" s="356" t="s">
        <v>794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795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796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797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798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799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800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801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802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803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804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805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806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807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808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809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810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811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812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813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814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815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816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817</v>
      </c>
      <c r="D76" s="244"/>
      <c r="E76" s="244"/>
      <c r="F76" s="244" t="s">
        <v>818</v>
      </c>
      <c r="G76" s="245"/>
      <c r="H76" s="244" t="s">
        <v>53</v>
      </c>
      <c r="I76" s="244" t="s">
        <v>56</v>
      </c>
      <c r="J76" s="244" t="s">
        <v>819</v>
      </c>
      <c r="K76" s="243"/>
    </row>
    <row r="77" spans="2:11" s="1" customFormat="1" ht="17.25" customHeight="1">
      <c r="B77" s="242"/>
      <c r="C77" s="246" t="s">
        <v>820</v>
      </c>
      <c r="D77" s="246"/>
      <c r="E77" s="246"/>
      <c r="F77" s="247" t="s">
        <v>821</v>
      </c>
      <c r="G77" s="248"/>
      <c r="H77" s="246"/>
      <c r="I77" s="246"/>
      <c r="J77" s="246" t="s">
        <v>822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823</v>
      </c>
      <c r="G79" s="253"/>
      <c r="H79" s="231" t="s">
        <v>824</v>
      </c>
      <c r="I79" s="231" t="s">
        <v>825</v>
      </c>
      <c r="J79" s="231">
        <v>20</v>
      </c>
      <c r="K79" s="243"/>
    </row>
    <row r="80" spans="2:11" s="1" customFormat="1" ht="15" customHeight="1">
      <c r="B80" s="242"/>
      <c r="C80" s="231" t="s">
        <v>826</v>
      </c>
      <c r="D80" s="231"/>
      <c r="E80" s="231"/>
      <c r="F80" s="252" t="s">
        <v>823</v>
      </c>
      <c r="G80" s="253"/>
      <c r="H80" s="231" t="s">
        <v>827</v>
      </c>
      <c r="I80" s="231" t="s">
        <v>825</v>
      </c>
      <c r="J80" s="231">
        <v>120</v>
      </c>
      <c r="K80" s="243"/>
    </row>
    <row r="81" spans="2:11" s="1" customFormat="1" ht="15" customHeight="1">
      <c r="B81" s="254"/>
      <c r="C81" s="231" t="s">
        <v>828</v>
      </c>
      <c r="D81" s="231"/>
      <c r="E81" s="231"/>
      <c r="F81" s="252" t="s">
        <v>829</v>
      </c>
      <c r="G81" s="253"/>
      <c r="H81" s="231" t="s">
        <v>830</v>
      </c>
      <c r="I81" s="231" t="s">
        <v>825</v>
      </c>
      <c r="J81" s="231">
        <v>50</v>
      </c>
      <c r="K81" s="243"/>
    </row>
    <row r="82" spans="2:11" s="1" customFormat="1" ht="15" customHeight="1">
      <c r="B82" s="254"/>
      <c r="C82" s="231" t="s">
        <v>831</v>
      </c>
      <c r="D82" s="231"/>
      <c r="E82" s="231"/>
      <c r="F82" s="252" t="s">
        <v>823</v>
      </c>
      <c r="G82" s="253"/>
      <c r="H82" s="231" t="s">
        <v>832</v>
      </c>
      <c r="I82" s="231" t="s">
        <v>833</v>
      </c>
      <c r="J82" s="231"/>
      <c r="K82" s="243"/>
    </row>
    <row r="83" spans="2:11" s="1" customFormat="1" ht="15" customHeight="1">
      <c r="B83" s="254"/>
      <c r="C83" s="255" t="s">
        <v>834</v>
      </c>
      <c r="D83" s="255"/>
      <c r="E83" s="255"/>
      <c r="F83" s="256" t="s">
        <v>829</v>
      </c>
      <c r="G83" s="255"/>
      <c r="H83" s="255" t="s">
        <v>835</v>
      </c>
      <c r="I83" s="255" t="s">
        <v>825</v>
      </c>
      <c r="J83" s="255">
        <v>15</v>
      </c>
      <c r="K83" s="243"/>
    </row>
    <row r="84" spans="2:11" s="1" customFormat="1" ht="15" customHeight="1">
      <c r="B84" s="254"/>
      <c r="C84" s="255" t="s">
        <v>836</v>
      </c>
      <c r="D84" s="255"/>
      <c r="E84" s="255"/>
      <c r="F84" s="256" t="s">
        <v>829</v>
      </c>
      <c r="G84" s="255"/>
      <c r="H84" s="255" t="s">
        <v>837</v>
      </c>
      <c r="I84" s="255" t="s">
        <v>825</v>
      </c>
      <c r="J84" s="255">
        <v>15</v>
      </c>
      <c r="K84" s="243"/>
    </row>
    <row r="85" spans="2:11" s="1" customFormat="1" ht="15" customHeight="1">
      <c r="B85" s="254"/>
      <c r="C85" s="255" t="s">
        <v>838</v>
      </c>
      <c r="D85" s="255"/>
      <c r="E85" s="255"/>
      <c r="F85" s="256" t="s">
        <v>829</v>
      </c>
      <c r="G85" s="255"/>
      <c r="H85" s="255" t="s">
        <v>839</v>
      </c>
      <c r="I85" s="255" t="s">
        <v>825</v>
      </c>
      <c r="J85" s="255">
        <v>20</v>
      </c>
      <c r="K85" s="243"/>
    </row>
    <row r="86" spans="2:11" s="1" customFormat="1" ht="15" customHeight="1">
      <c r="B86" s="254"/>
      <c r="C86" s="255" t="s">
        <v>840</v>
      </c>
      <c r="D86" s="255"/>
      <c r="E86" s="255"/>
      <c r="F86" s="256" t="s">
        <v>829</v>
      </c>
      <c r="G86" s="255"/>
      <c r="H86" s="255" t="s">
        <v>841</v>
      </c>
      <c r="I86" s="255" t="s">
        <v>825</v>
      </c>
      <c r="J86" s="255">
        <v>20</v>
      </c>
      <c r="K86" s="243"/>
    </row>
    <row r="87" spans="2:11" s="1" customFormat="1" ht="15" customHeight="1">
      <c r="B87" s="254"/>
      <c r="C87" s="231" t="s">
        <v>842</v>
      </c>
      <c r="D87" s="231"/>
      <c r="E87" s="231"/>
      <c r="F87" s="252" t="s">
        <v>829</v>
      </c>
      <c r="G87" s="253"/>
      <c r="H87" s="231" t="s">
        <v>843</v>
      </c>
      <c r="I87" s="231" t="s">
        <v>825</v>
      </c>
      <c r="J87" s="231">
        <v>50</v>
      </c>
      <c r="K87" s="243"/>
    </row>
    <row r="88" spans="2:11" s="1" customFormat="1" ht="15" customHeight="1">
      <c r="B88" s="254"/>
      <c r="C88" s="231" t="s">
        <v>844</v>
      </c>
      <c r="D88" s="231"/>
      <c r="E88" s="231"/>
      <c r="F88" s="252" t="s">
        <v>829</v>
      </c>
      <c r="G88" s="253"/>
      <c r="H88" s="231" t="s">
        <v>845</v>
      </c>
      <c r="I88" s="231" t="s">
        <v>825</v>
      </c>
      <c r="J88" s="231">
        <v>20</v>
      </c>
      <c r="K88" s="243"/>
    </row>
    <row r="89" spans="2:11" s="1" customFormat="1" ht="15" customHeight="1">
      <c r="B89" s="254"/>
      <c r="C89" s="231" t="s">
        <v>846</v>
      </c>
      <c r="D89" s="231"/>
      <c r="E89" s="231"/>
      <c r="F89" s="252" t="s">
        <v>829</v>
      </c>
      <c r="G89" s="253"/>
      <c r="H89" s="231" t="s">
        <v>847</v>
      </c>
      <c r="I89" s="231" t="s">
        <v>825</v>
      </c>
      <c r="J89" s="231">
        <v>20</v>
      </c>
      <c r="K89" s="243"/>
    </row>
    <row r="90" spans="2:11" s="1" customFormat="1" ht="15" customHeight="1">
      <c r="B90" s="254"/>
      <c r="C90" s="231" t="s">
        <v>848</v>
      </c>
      <c r="D90" s="231"/>
      <c r="E90" s="231"/>
      <c r="F90" s="252" t="s">
        <v>829</v>
      </c>
      <c r="G90" s="253"/>
      <c r="H90" s="231" t="s">
        <v>849</v>
      </c>
      <c r="I90" s="231" t="s">
        <v>825</v>
      </c>
      <c r="J90" s="231">
        <v>50</v>
      </c>
      <c r="K90" s="243"/>
    </row>
    <row r="91" spans="2:11" s="1" customFormat="1" ht="15" customHeight="1">
      <c r="B91" s="254"/>
      <c r="C91" s="231" t="s">
        <v>850</v>
      </c>
      <c r="D91" s="231"/>
      <c r="E91" s="231"/>
      <c r="F91" s="252" t="s">
        <v>829</v>
      </c>
      <c r="G91" s="253"/>
      <c r="H91" s="231" t="s">
        <v>850</v>
      </c>
      <c r="I91" s="231" t="s">
        <v>825</v>
      </c>
      <c r="J91" s="231">
        <v>50</v>
      </c>
      <c r="K91" s="243"/>
    </row>
    <row r="92" spans="2:11" s="1" customFormat="1" ht="15" customHeight="1">
      <c r="B92" s="254"/>
      <c r="C92" s="231" t="s">
        <v>851</v>
      </c>
      <c r="D92" s="231"/>
      <c r="E92" s="231"/>
      <c r="F92" s="252" t="s">
        <v>829</v>
      </c>
      <c r="G92" s="253"/>
      <c r="H92" s="231" t="s">
        <v>852</v>
      </c>
      <c r="I92" s="231" t="s">
        <v>825</v>
      </c>
      <c r="J92" s="231">
        <v>255</v>
      </c>
      <c r="K92" s="243"/>
    </row>
    <row r="93" spans="2:11" s="1" customFormat="1" ht="15" customHeight="1">
      <c r="B93" s="254"/>
      <c r="C93" s="231" t="s">
        <v>853</v>
      </c>
      <c r="D93" s="231"/>
      <c r="E93" s="231"/>
      <c r="F93" s="252" t="s">
        <v>823</v>
      </c>
      <c r="G93" s="253"/>
      <c r="H93" s="231" t="s">
        <v>854</v>
      </c>
      <c r="I93" s="231" t="s">
        <v>855</v>
      </c>
      <c r="J93" s="231"/>
      <c r="K93" s="243"/>
    </row>
    <row r="94" spans="2:11" s="1" customFormat="1" ht="15" customHeight="1">
      <c r="B94" s="254"/>
      <c r="C94" s="231" t="s">
        <v>856</v>
      </c>
      <c r="D94" s="231"/>
      <c r="E94" s="231"/>
      <c r="F94" s="252" t="s">
        <v>823</v>
      </c>
      <c r="G94" s="253"/>
      <c r="H94" s="231" t="s">
        <v>857</v>
      </c>
      <c r="I94" s="231" t="s">
        <v>858</v>
      </c>
      <c r="J94" s="231"/>
      <c r="K94" s="243"/>
    </row>
    <row r="95" spans="2:11" s="1" customFormat="1" ht="15" customHeight="1">
      <c r="B95" s="254"/>
      <c r="C95" s="231" t="s">
        <v>859</v>
      </c>
      <c r="D95" s="231"/>
      <c r="E95" s="231"/>
      <c r="F95" s="252" t="s">
        <v>823</v>
      </c>
      <c r="G95" s="253"/>
      <c r="H95" s="231" t="s">
        <v>859</v>
      </c>
      <c r="I95" s="231" t="s">
        <v>858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823</v>
      </c>
      <c r="G96" s="253"/>
      <c r="H96" s="231" t="s">
        <v>860</v>
      </c>
      <c r="I96" s="231" t="s">
        <v>858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823</v>
      </c>
      <c r="G97" s="253"/>
      <c r="H97" s="231" t="s">
        <v>861</v>
      </c>
      <c r="I97" s="231" t="s">
        <v>858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862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817</v>
      </c>
      <c r="D103" s="244"/>
      <c r="E103" s="244"/>
      <c r="F103" s="244" t="s">
        <v>818</v>
      </c>
      <c r="G103" s="245"/>
      <c r="H103" s="244" t="s">
        <v>53</v>
      </c>
      <c r="I103" s="244" t="s">
        <v>56</v>
      </c>
      <c r="J103" s="244" t="s">
        <v>819</v>
      </c>
      <c r="K103" s="243"/>
    </row>
    <row r="104" spans="2:11" s="1" customFormat="1" ht="17.25" customHeight="1">
      <c r="B104" s="242"/>
      <c r="C104" s="246" t="s">
        <v>820</v>
      </c>
      <c r="D104" s="246"/>
      <c r="E104" s="246"/>
      <c r="F104" s="247" t="s">
        <v>821</v>
      </c>
      <c r="G104" s="248"/>
      <c r="H104" s="246"/>
      <c r="I104" s="246"/>
      <c r="J104" s="246" t="s">
        <v>822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823</v>
      </c>
      <c r="G106" s="231"/>
      <c r="H106" s="231" t="s">
        <v>863</v>
      </c>
      <c r="I106" s="231" t="s">
        <v>825</v>
      </c>
      <c r="J106" s="231">
        <v>20</v>
      </c>
      <c r="K106" s="243"/>
    </row>
    <row r="107" spans="2:11" s="1" customFormat="1" ht="15" customHeight="1">
      <c r="B107" s="242"/>
      <c r="C107" s="231" t="s">
        <v>826</v>
      </c>
      <c r="D107" s="231"/>
      <c r="E107" s="231"/>
      <c r="F107" s="252" t="s">
        <v>823</v>
      </c>
      <c r="G107" s="231"/>
      <c r="H107" s="231" t="s">
        <v>863</v>
      </c>
      <c r="I107" s="231" t="s">
        <v>825</v>
      </c>
      <c r="J107" s="231">
        <v>120</v>
      </c>
      <c r="K107" s="243"/>
    </row>
    <row r="108" spans="2:11" s="1" customFormat="1" ht="15" customHeight="1">
      <c r="B108" s="254"/>
      <c r="C108" s="231" t="s">
        <v>828</v>
      </c>
      <c r="D108" s="231"/>
      <c r="E108" s="231"/>
      <c r="F108" s="252" t="s">
        <v>829</v>
      </c>
      <c r="G108" s="231"/>
      <c r="H108" s="231" t="s">
        <v>863</v>
      </c>
      <c r="I108" s="231" t="s">
        <v>825</v>
      </c>
      <c r="J108" s="231">
        <v>50</v>
      </c>
      <c r="K108" s="243"/>
    </row>
    <row r="109" spans="2:11" s="1" customFormat="1" ht="15" customHeight="1">
      <c r="B109" s="254"/>
      <c r="C109" s="231" t="s">
        <v>831</v>
      </c>
      <c r="D109" s="231"/>
      <c r="E109" s="231"/>
      <c r="F109" s="252" t="s">
        <v>823</v>
      </c>
      <c r="G109" s="231"/>
      <c r="H109" s="231" t="s">
        <v>863</v>
      </c>
      <c r="I109" s="231" t="s">
        <v>833</v>
      </c>
      <c r="J109" s="231"/>
      <c r="K109" s="243"/>
    </row>
    <row r="110" spans="2:11" s="1" customFormat="1" ht="15" customHeight="1">
      <c r="B110" s="254"/>
      <c r="C110" s="231" t="s">
        <v>842</v>
      </c>
      <c r="D110" s="231"/>
      <c r="E110" s="231"/>
      <c r="F110" s="252" t="s">
        <v>829</v>
      </c>
      <c r="G110" s="231"/>
      <c r="H110" s="231" t="s">
        <v>863</v>
      </c>
      <c r="I110" s="231" t="s">
        <v>825</v>
      </c>
      <c r="J110" s="231">
        <v>50</v>
      </c>
      <c r="K110" s="243"/>
    </row>
    <row r="111" spans="2:11" s="1" customFormat="1" ht="15" customHeight="1">
      <c r="B111" s="254"/>
      <c r="C111" s="231" t="s">
        <v>850</v>
      </c>
      <c r="D111" s="231"/>
      <c r="E111" s="231"/>
      <c r="F111" s="252" t="s">
        <v>829</v>
      </c>
      <c r="G111" s="231"/>
      <c r="H111" s="231" t="s">
        <v>863</v>
      </c>
      <c r="I111" s="231" t="s">
        <v>825</v>
      </c>
      <c r="J111" s="231">
        <v>50</v>
      </c>
      <c r="K111" s="243"/>
    </row>
    <row r="112" spans="2:11" s="1" customFormat="1" ht="15" customHeight="1">
      <c r="B112" s="254"/>
      <c r="C112" s="231" t="s">
        <v>848</v>
      </c>
      <c r="D112" s="231"/>
      <c r="E112" s="231"/>
      <c r="F112" s="252" t="s">
        <v>829</v>
      </c>
      <c r="G112" s="231"/>
      <c r="H112" s="231" t="s">
        <v>863</v>
      </c>
      <c r="I112" s="231" t="s">
        <v>825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823</v>
      </c>
      <c r="G113" s="231"/>
      <c r="H113" s="231" t="s">
        <v>864</v>
      </c>
      <c r="I113" s="231" t="s">
        <v>825</v>
      </c>
      <c r="J113" s="231">
        <v>20</v>
      </c>
      <c r="K113" s="243"/>
    </row>
    <row r="114" spans="2:11" s="1" customFormat="1" ht="15" customHeight="1">
      <c r="B114" s="254"/>
      <c r="C114" s="231" t="s">
        <v>865</v>
      </c>
      <c r="D114" s="231"/>
      <c r="E114" s="231"/>
      <c r="F114" s="252" t="s">
        <v>823</v>
      </c>
      <c r="G114" s="231"/>
      <c r="H114" s="231" t="s">
        <v>866</v>
      </c>
      <c r="I114" s="231" t="s">
        <v>825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823</v>
      </c>
      <c r="G115" s="231"/>
      <c r="H115" s="231" t="s">
        <v>867</v>
      </c>
      <c r="I115" s="231" t="s">
        <v>858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823</v>
      </c>
      <c r="G116" s="231"/>
      <c r="H116" s="231" t="s">
        <v>868</v>
      </c>
      <c r="I116" s="231" t="s">
        <v>858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823</v>
      </c>
      <c r="G117" s="231"/>
      <c r="H117" s="231" t="s">
        <v>869</v>
      </c>
      <c r="I117" s="231" t="s">
        <v>870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871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817</v>
      </c>
      <c r="D123" s="244"/>
      <c r="E123" s="244"/>
      <c r="F123" s="244" t="s">
        <v>818</v>
      </c>
      <c r="G123" s="245"/>
      <c r="H123" s="244" t="s">
        <v>53</v>
      </c>
      <c r="I123" s="244" t="s">
        <v>56</v>
      </c>
      <c r="J123" s="244" t="s">
        <v>819</v>
      </c>
      <c r="K123" s="273"/>
    </row>
    <row r="124" spans="2:11" s="1" customFormat="1" ht="17.25" customHeight="1">
      <c r="B124" s="272"/>
      <c r="C124" s="246" t="s">
        <v>820</v>
      </c>
      <c r="D124" s="246"/>
      <c r="E124" s="246"/>
      <c r="F124" s="247" t="s">
        <v>821</v>
      </c>
      <c r="G124" s="248"/>
      <c r="H124" s="246"/>
      <c r="I124" s="246"/>
      <c r="J124" s="246" t="s">
        <v>822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826</v>
      </c>
      <c r="D126" s="251"/>
      <c r="E126" s="251"/>
      <c r="F126" s="252" t="s">
        <v>823</v>
      </c>
      <c r="G126" s="231"/>
      <c r="H126" s="231" t="s">
        <v>863</v>
      </c>
      <c r="I126" s="231" t="s">
        <v>825</v>
      </c>
      <c r="J126" s="231">
        <v>120</v>
      </c>
      <c r="K126" s="277"/>
    </row>
    <row r="127" spans="2:11" s="1" customFormat="1" ht="15" customHeight="1">
      <c r="B127" s="274"/>
      <c r="C127" s="231" t="s">
        <v>872</v>
      </c>
      <c r="D127" s="231"/>
      <c r="E127" s="231"/>
      <c r="F127" s="252" t="s">
        <v>823</v>
      </c>
      <c r="G127" s="231"/>
      <c r="H127" s="231" t="s">
        <v>873</v>
      </c>
      <c r="I127" s="231" t="s">
        <v>825</v>
      </c>
      <c r="J127" s="231" t="s">
        <v>874</v>
      </c>
      <c r="K127" s="277"/>
    </row>
    <row r="128" spans="2:11" s="1" customFormat="1" ht="15" customHeight="1">
      <c r="B128" s="274"/>
      <c r="C128" s="231" t="s">
        <v>771</v>
      </c>
      <c r="D128" s="231"/>
      <c r="E128" s="231"/>
      <c r="F128" s="252" t="s">
        <v>823</v>
      </c>
      <c r="G128" s="231"/>
      <c r="H128" s="231" t="s">
        <v>875</v>
      </c>
      <c r="I128" s="231" t="s">
        <v>825</v>
      </c>
      <c r="J128" s="231" t="s">
        <v>874</v>
      </c>
      <c r="K128" s="277"/>
    </row>
    <row r="129" spans="2:11" s="1" customFormat="1" ht="15" customHeight="1">
      <c r="B129" s="274"/>
      <c r="C129" s="231" t="s">
        <v>834</v>
      </c>
      <c r="D129" s="231"/>
      <c r="E129" s="231"/>
      <c r="F129" s="252" t="s">
        <v>829</v>
      </c>
      <c r="G129" s="231"/>
      <c r="H129" s="231" t="s">
        <v>835</v>
      </c>
      <c r="I129" s="231" t="s">
        <v>825</v>
      </c>
      <c r="J129" s="231">
        <v>15</v>
      </c>
      <c r="K129" s="277"/>
    </row>
    <row r="130" spans="2:11" s="1" customFormat="1" ht="15" customHeight="1">
      <c r="B130" s="274"/>
      <c r="C130" s="255" t="s">
        <v>836</v>
      </c>
      <c r="D130" s="255"/>
      <c r="E130" s="255"/>
      <c r="F130" s="256" t="s">
        <v>829</v>
      </c>
      <c r="G130" s="255"/>
      <c r="H130" s="255" t="s">
        <v>837</v>
      </c>
      <c r="I130" s="255" t="s">
        <v>825</v>
      </c>
      <c r="J130" s="255">
        <v>15</v>
      </c>
      <c r="K130" s="277"/>
    </row>
    <row r="131" spans="2:11" s="1" customFormat="1" ht="15" customHeight="1">
      <c r="B131" s="274"/>
      <c r="C131" s="255" t="s">
        <v>838</v>
      </c>
      <c r="D131" s="255"/>
      <c r="E131" s="255"/>
      <c r="F131" s="256" t="s">
        <v>829</v>
      </c>
      <c r="G131" s="255"/>
      <c r="H131" s="255" t="s">
        <v>839</v>
      </c>
      <c r="I131" s="255" t="s">
        <v>825</v>
      </c>
      <c r="J131" s="255">
        <v>20</v>
      </c>
      <c r="K131" s="277"/>
    </row>
    <row r="132" spans="2:11" s="1" customFormat="1" ht="15" customHeight="1">
      <c r="B132" s="274"/>
      <c r="C132" s="255" t="s">
        <v>840</v>
      </c>
      <c r="D132" s="255"/>
      <c r="E132" s="255"/>
      <c r="F132" s="256" t="s">
        <v>829</v>
      </c>
      <c r="G132" s="255"/>
      <c r="H132" s="255" t="s">
        <v>841</v>
      </c>
      <c r="I132" s="255" t="s">
        <v>825</v>
      </c>
      <c r="J132" s="255">
        <v>20</v>
      </c>
      <c r="K132" s="277"/>
    </row>
    <row r="133" spans="2:11" s="1" customFormat="1" ht="15" customHeight="1">
      <c r="B133" s="274"/>
      <c r="C133" s="231" t="s">
        <v>828</v>
      </c>
      <c r="D133" s="231"/>
      <c r="E133" s="231"/>
      <c r="F133" s="252" t="s">
        <v>829</v>
      </c>
      <c r="G133" s="231"/>
      <c r="H133" s="231" t="s">
        <v>863</v>
      </c>
      <c r="I133" s="231" t="s">
        <v>825</v>
      </c>
      <c r="J133" s="231">
        <v>50</v>
      </c>
      <c r="K133" s="277"/>
    </row>
    <row r="134" spans="2:11" s="1" customFormat="1" ht="15" customHeight="1">
      <c r="B134" s="274"/>
      <c r="C134" s="231" t="s">
        <v>842</v>
      </c>
      <c r="D134" s="231"/>
      <c r="E134" s="231"/>
      <c r="F134" s="252" t="s">
        <v>829</v>
      </c>
      <c r="G134" s="231"/>
      <c r="H134" s="231" t="s">
        <v>863</v>
      </c>
      <c r="I134" s="231" t="s">
        <v>825</v>
      </c>
      <c r="J134" s="231">
        <v>50</v>
      </c>
      <c r="K134" s="277"/>
    </row>
    <row r="135" spans="2:11" s="1" customFormat="1" ht="15" customHeight="1">
      <c r="B135" s="274"/>
      <c r="C135" s="231" t="s">
        <v>848</v>
      </c>
      <c r="D135" s="231"/>
      <c r="E135" s="231"/>
      <c r="F135" s="252" t="s">
        <v>829</v>
      </c>
      <c r="G135" s="231"/>
      <c r="H135" s="231" t="s">
        <v>863</v>
      </c>
      <c r="I135" s="231" t="s">
        <v>825</v>
      </c>
      <c r="J135" s="231">
        <v>50</v>
      </c>
      <c r="K135" s="277"/>
    </row>
    <row r="136" spans="2:11" s="1" customFormat="1" ht="15" customHeight="1">
      <c r="B136" s="274"/>
      <c r="C136" s="231" t="s">
        <v>850</v>
      </c>
      <c r="D136" s="231"/>
      <c r="E136" s="231"/>
      <c r="F136" s="252" t="s">
        <v>829</v>
      </c>
      <c r="G136" s="231"/>
      <c r="H136" s="231" t="s">
        <v>863</v>
      </c>
      <c r="I136" s="231" t="s">
        <v>825</v>
      </c>
      <c r="J136" s="231">
        <v>50</v>
      </c>
      <c r="K136" s="277"/>
    </row>
    <row r="137" spans="2:11" s="1" customFormat="1" ht="15" customHeight="1">
      <c r="B137" s="274"/>
      <c r="C137" s="231" t="s">
        <v>851</v>
      </c>
      <c r="D137" s="231"/>
      <c r="E137" s="231"/>
      <c r="F137" s="252" t="s">
        <v>829</v>
      </c>
      <c r="G137" s="231"/>
      <c r="H137" s="231" t="s">
        <v>876</v>
      </c>
      <c r="I137" s="231" t="s">
        <v>825</v>
      </c>
      <c r="J137" s="231">
        <v>255</v>
      </c>
      <c r="K137" s="277"/>
    </row>
    <row r="138" spans="2:11" s="1" customFormat="1" ht="15" customHeight="1">
      <c r="B138" s="274"/>
      <c r="C138" s="231" t="s">
        <v>853</v>
      </c>
      <c r="D138" s="231"/>
      <c r="E138" s="231"/>
      <c r="F138" s="252" t="s">
        <v>823</v>
      </c>
      <c r="G138" s="231"/>
      <c r="H138" s="231" t="s">
        <v>877</v>
      </c>
      <c r="I138" s="231" t="s">
        <v>855</v>
      </c>
      <c r="J138" s="231"/>
      <c r="K138" s="277"/>
    </row>
    <row r="139" spans="2:11" s="1" customFormat="1" ht="15" customHeight="1">
      <c r="B139" s="274"/>
      <c r="C139" s="231" t="s">
        <v>856</v>
      </c>
      <c r="D139" s="231"/>
      <c r="E139" s="231"/>
      <c r="F139" s="252" t="s">
        <v>823</v>
      </c>
      <c r="G139" s="231"/>
      <c r="H139" s="231" t="s">
        <v>878</v>
      </c>
      <c r="I139" s="231" t="s">
        <v>858</v>
      </c>
      <c r="J139" s="231"/>
      <c r="K139" s="277"/>
    </row>
    <row r="140" spans="2:11" s="1" customFormat="1" ht="15" customHeight="1">
      <c r="B140" s="274"/>
      <c r="C140" s="231" t="s">
        <v>859</v>
      </c>
      <c r="D140" s="231"/>
      <c r="E140" s="231"/>
      <c r="F140" s="252" t="s">
        <v>823</v>
      </c>
      <c r="G140" s="231"/>
      <c r="H140" s="231" t="s">
        <v>859</v>
      </c>
      <c r="I140" s="231" t="s">
        <v>858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823</v>
      </c>
      <c r="G141" s="231"/>
      <c r="H141" s="231" t="s">
        <v>879</v>
      </c>
      <c r="I141" s="231" t="s">
        <v>858</v>
      </c>
      <c r="J141" s="231"/>
      <c r="K141" s="277"/>
    </row>
    <row r="142" spans="2:11" s="1" customFormat="1" ht="15" customHeight="1">
      <c r="B142" s="274"/>
      <c r="C142" s="231" t="s">
        <v>880</v>
      </c>
      <c r="D142" s="231"/>
      <c r="E142" s="231"/>
      <c r="F142" s="252" t="s">
        <v>823</v>
      </c>
      <c r="G142" s="231"/>
      <c r="H142" s="231" t="s">
        <v>881</v>
      </c>
      <c r="I142" s="231" t="s">
        <v>858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882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817</v>
      </c>
      <c r="D148" s="244"/>
      <c r="E148" s="244"/>
      <c r="F148" s="244" t="s">
        <v>818</v>
      </c>
      <c r="G148" s="245"/>
      <c r="H148" s="244" t="s">
        <v>53</v>
      </c>
      <c r="I148" s="244" t="s">
        <v>56</v>
      </c>
      <c r="J148" s="244" t="s">
        <v>819</v>
      </c>
      <c r="K148" s="243"/>
    </row>
    <row r="149" spans="2:11" s="1" customFormat="1" ht="17.25" customHeight="1">
      <c r="B149" s="242"/>
      <c r="C149" s="246" t="s">
        <v>820</v>
      </c>
      <c r="D149" s="246"/>
      <c r="E149" s="246"/>
      <c r="F149" s="247" t="s">
        <v>821</v>
      </c>
      <c r="G149" s="248"/>
      <c r="H149" s="246"/>
      <c r="I149" s="246"/>
      <c r="J149" s="246" t="s">
        <v>822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826</v>
      </c>
      <c r="D151" s="231"/>
      <c r="E151" s="231"/>
      <c r="F151" s="282" t="s">
        <v>823</v>
      </c>
      <c r="G151" s="231"/>
      <c r="H151" s="281" t="s">
        <v>863</v>
      </c>
      <c r="I151" s="281" t="s">
        <v>825</v>
      </c>
      <c r="J151" s="281">
        <v>120</v>
      </c>
      <c r="K151" s="277"/>
    </row>
    <row r="152" spans="2:11" s="1" customFormat="1" ht="15" customHeight="1">
      <c r="B152" s="254"/>
      <c r="C152" s="281" t="s">
        <v>872</v>
      </c>
      <c r="D152" s="231"/>
      <c r="E152" s="231"/>
      <c r="F152" s="282" t="s">
        <v>823</v>
      </c>
      <c r="G152" s="231"/>
      <c r="H152" s="281" t="s">
        <v>883</v>
      </c>
      <c r="I152" s="281" t="s">
        <v>825</v>
      </c>
      <c r="J152" s="281" t="s">
        <v>874</v>
      </c>
      <c r="K152" s="277"/>
    </row>
    <row r="153" spans="2:11" s="1" customFormat="1" ht="15" customHeight="1">
      <c r="B153" s="254"/>
      <c r="C153" s="281" t="s">
        <v>771</v>
      </c>
      <c r="D153" s="231"/>
      <c r="E153" s="231"/>
      <c r="F153" s="282" t="s">
        <v>823</v>
      </c>
      <c r="G153" s="231"/>
      <c r="H153" s="281" t="s">
        <v>884</v>
      </c>
      <c r="I153" s="281" t="s">
        <v>825</v>
      </c>
      <c r="J153" s="281" t="s">
        <v>874</v>
      </c>
      <c r="K153" s="277"/>
    </row>
    <row r="154" spans="2:11" s="1" customFormat="1" ht="15" customHeight="1">
      <c r="B154" s="254"/>
      <c r="C154" s="281" t="s">
        <v>828</v>
      </c>
      <c r="D154" s="231"/>
      <c r="E154" s="231"/>
      <c r="F154" s="282" t="s">
        <v>829</v>
      </c>
      <c r="G154" s="231"/>
      <c r="H154" s="281" t="s">
        <v>863</v>
      </c>
      <c r="I154" s="281" t="s">
        <v>825</v>
      </c>
      <c r="J154" s="281">
        <v>50</v>
      </c>
      <c r="K154" s="277"/>
    </row>
    <row r="155" spans="2:11" s="1" customFormat="1" ht="15" customHeight="1">
      <c r="B155" s="254"/>
      <c r="C155" s="281" t="s">
        <v>831</v>
      </c>
      <c r="D155" s="231"/>
      <c r="E155" s="231"/>
      <c r="F155" s="282" t="s">
        <v>823</v>
      </c>
      <c r="G155" s="231"/>
      <c r="H155" s="281" t="s">
        <v>863</v>
      </c>
      <c r="I155" s="281" t="s">
        <v>833</v>
      </c>
      <c r="J155" s="281"/>
      <c r="K155" s="277"/>
    </row>
    <row r="156" spans="2:11" s="1" customFormat="1" ht="15" customHeight="1">
      <c r="B156" s="254"/>
      <c r="C156" s="281" t="s">
        <v>842</v>
      </c>
      <c r="D156" s="231"/>
      <c r="E156" s="231"/>
      <c r="F156" s="282" t="s">
        <v>829</v>
      </c>
      <c r="G156" s="231"/>
      <c r="H156" s="281" t="s">
        <v>863</v>
      </c>
      <c r="I156" s="281" t="s">
        <v>825</v>
      </c>
      <c r="J156" s="281">
        <v>50</v>
      </c>
      <c r="K156" s="277"/>
    </row>
    <row r="157" spans="2:11" s="1" customFormat="1" ht="15" customHeight="1">
      <c r="B157" s="254"/>
      <c r="C157" s="281" t="s">
        <v>850</v>
      </c>
      <c r="D157" s="231"/>
      <c r="E157" s="231"/>
      <c r="F157" s="282" t="s">
        <v>829</v>
      </c>
      <c r="G157" s="231"/>
      <c r="H157" s="281" t="s">
        <v>863</v>
      </c>
      <c r="I157" s="281" t="s">
        <v>825</v>
      </c>
      <c r="J157" s="281">
        <v>50</v>
      </c>
      <c r="K157" s="277"/>
    </row>
    <row r="158" spans="2:11" s="1" customFormat="1" ht="15" customHeight="1">
      <c r="B158" s="254"/>
      <c r="C158" s="281" t="s">
        <v>848</v>
      </c>
      <c r="D158" s="231"/>
      <c r="E158" s="231"/>
      <c r="F158" s="282" t="s">
        <v>829</v>
      </c>
      <c r="G158" s="231"/>
      <c r="H158" s="281" t="s">
        <v>863</v>
      </c>
      <c r="I158" s="281" t="s">
        <v>825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823</v>
      </c>
      <c r="G159" s="231"/>
      <c r="H159" s="281" t="s">
        <v>885</v>
      </c>
      <c r="I159" s="281" t="s">
        <v>825</v>
      </c>
      <c r="J159" s="281" t="s">
        <v>886</v>
      </c>
      <c r="K159" s="277"/>
    </row>
    <row r="160" spans="2:11" s="1" customFormat="1" ht="15" customHeight="1">
      <c r="B160" s="254"/>
      <c r="C160" s="281" t="s">
        <v>887</v>
      </c>
      <c r="D160" s="231"/>
      <c r="E160" s="231"/>
      <c r="F160" s="282" t="s">
        <v>823</v>
      </c>
      <c r="G160" s="231"/>
      <c r="H160" s="281" t="s">
        <v>888</v>
      </c>
      <c r="I160" s="281" t="s">
        <v>858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889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817</v>
      </c>
      <c r="D166" s="244"/>
      <c r="E166" s="244"/>
      <c r="F166" s="244" t="s">
        <v>818</v>
      </c>
      <c r="G166" s="286"/>
      <c r="H166" s="287" t="s">
        <v>53</v>
      </c>
      <c r="I166" s="287" t="s">
        <v>56</v>
      </c>
      <c r="J166" s="244" t="s">
        <v>819</v>
      </c>
      <c r="K166" s="224"/>
    </row>
    <row r="167" spans="2:11" s="1" customFormat="1" ht="17.25" customHeight="1">
      <c r="B167" s="225"/>
      <c r="C167" s="246" t="s">
        <v>820</v>
      </c>
      <c r="D167" s="246"/>
      <c r="E167" s="246"/>
      <c r="F167" s="247" t="s">
        <v>821</v>
      </c>
      <c r="G167" s="288"/>
      <c r="H167" s="289"/>
      <c r="I167" s="289"/>
      <c r="J167" s="246" t="s">
        <v>822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826</v>
      </c>
      <c r="D169" s="231"/>
      <c r="E169" s="231"/>
      <c r="F169" s="252" t="s">
        <v>823</v>
      </c>
      <c r="G169" s="231"/>
      <c r="H169" s="231" t="s">
        <v>863</v>
      </c>
      <c r="I169" s="231" t="s">
        <v>825</v>
      </c>
      <c r="J169" s="231">
        <v>120</v>
      </c>
      <c r="K169" s="277"/>
    </row>
    <row r="170" spans="2:11" s="1" customFormat="1" ht="15" customHeight="1">
      <c r="B170" s="254"/>
      <c r="C170" s="231" t="s">
        <v>872</v>
      </c>
      <c r="D170" s="231"/>
      <c r="E170" s="231"/>
      <c r="F170" s="252" t="s">
        <v>823</v>
      </c>
      <c r="G170" s="231"/>
      <c r="H170" s="231" t="s">
        <v>873</v>
      </c>
      <c r="I170" s="231" t="s">
        <v>825</v>
      </c>
      <c r="J170" s="231" t="s">
        <v>874</v>
      </c>
      <c r="K170" s="277"/>
    </row>
    <row r="171" spans="2:11" s="1" customFormat="1" ht="15" customHeight="1">
      <c r="B171" s="254"/>
      <c r="C171" s="231" t="s">
        <v>771</v>
      </c>
      <c r="D171" s="231"/>
      <c r="E171" s="231"/>
      <c r="F171" s="252" t="s">
        <v>823</v>
      </c>
      <c r="G171" s="231"/>
      <c r="H171" s="231" t="s">
        <v>890</v>
      </c>
      <c r="I171" s="231" t="s">
        <v>825</v>
      </c>
      <c r="J171" s="231" t="s">
        <v>874</v>
      </c>
      <c r="K171" s="277"/>
    </row>
    <row r="172" spans="2:11" s="1" customFormat="1" ht="15" customHeight="1">
      <c r="B172" s="254"/>
      <c r="C172" s="231" t="s">
        <v>828</v>
      </c>
      <c r="D172" s="231"/>
      <c r="E172" s="231"/>
      <c r="F172" s="252" t="s">
        <v>829</v>
      </c>
      <c r="G172" s="231"/>
      <c r="H172" s="231" t="s">
        <v>890</v>
      </c>
      <c r="I172" s="231" t="s">
        <v>825</v>
      </c>
      <c r="J172" s="231">
        <v>50</v>
      </c>
      <c r="K172" s="277"/>
    </row>
    <row r="173" spans="2:11" s="1" customFormat="1" ht="15" customHeight="1">
      <c r="B173" s="254"/>
      <c r="C173" s="231" t="s">
        <v>831</v>
      </c>
      <c r="D173" s="231"/>
      <c r="E173" s="231"/>
      <c r="F173" s="252" t="s">
        <v>823</v>
      </c>
      <c r="G173" s="231"/>
      <c r="H173" s="231" t="s">
        <v>890</v>
      </c>
      <c r="I173" s="231" t="s">
        <v>833</v>
      </c>
      <c r="J173" s="231"/>
      <c r="K173" s="277"/>
    </row>
    <row r="174" spans="2:11" s="1" customFormat="1" ht="15" customHeight="1">
      <c r="B174" s="254"/>
      <c r="C174" s="231" t="s">
        <v>842</v>
      </c>
      <c r="D174" s="231"/>
      <c r="E174" s="231"/>
      <c r="F174" s="252" t="s">
        <v>829</v>
      </c>
      <c r="G174" s="231"/>
      <c r="H174" s="231" t="s">
        <v>890</v>
      </c>
      <c r="I174" s="231" t="s">
        <v>825</v>
      </c>
      <c r="J174" s="231">
        <v>50</v>
      </c>
      <c r="K174" s="277"/>
    </row>
    <row r="175" spans="2:11" s="1" customFormat="1" ht="15" customHeight="1">
      <c r="B175" s="254"/>
      <c r="C175" s="231" t="s">
        <v>850</v>
      </c>
      <c r="D175" s="231"/>
      <c r="E175" s="231"/>
      <c r="F175" s="252" t="s">
        <v>829</v>
      </c>
      <c r="G175" s="231"/>
      <c r="H175" s="231" t="s">
        <v>890</v>
      </c>
      <c r="I175" s="231" t="s">
        <v>825</v>
      </c>
      <c r="J175" s="231">
        <v>50</v>
      </c>
      <c r="K175" s="277"/>
    </row>
    <row r="176" spans="2:11" s="1" customFormat="1" ht="15" customHeight="1">
      <c r="B176" s="254"/>
      <c r="C176" s="231" t="s">
        <v>848</v>
      </c>
      <c r="D176" s="231"/>
      <c r="E176" s="231"/>
      <c r="F176" s="252" t="s">
        <v>829</v>
      </c>
      <c r="G176" s="231"/>
      <c r="H176" s="231" t="s">
        <v>890</v>
      </c>
      <c r="I176" s="231" t="s">
        <v>825</v>
      </c>
      <c r="J176" s="231">
        <v>50</v>
      </c>
      <c r="K176" s="277"/>
    </row>
    <row r="177" spans="2:11" s="1" customFormat="1" ht="15" customHeight="1">
      <c r="B177" s="254"/>
      <c r="C177" s="231" t="s">
        <v>104</v>
      </c>
      <c r="D177" s="231"/>
      <c r="E177" s="231"/>
      <c r="F177" s="252" t="s">
        <v>823</v>
      </c>
      <c r="G177" s="231"/>
      <c r="H177" s="231" t="s">
        <v>891</v>
      </c>
      <c r="I177" s="231" t="s">
        <v>892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823</v>
      </c>
      <c r="G178" s="231"/>
      <c r="H178" s="231" t="s">
        <v>893</v>
      </c>
      <c r="I178" s="231" t="s">
        <v>894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823</v>
      </c>
      <c r="G179" s="231"/>
      <c r="H179" s="231" t="s">
        <v>895</v>
      </c>
      <c r="I179" s="231" t="s">
        <v>825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823</v>
      </c>
      <c r="G180" s="231"/>
      <c r="H180" s="231" t="s">
        <v>896</v>
      </c>
      <c r="I180" s="231" t="s">
        <v>825</v>
      </c>
      <c r="J180" s="231">
        <v>255</v>
      </c>
      <c r="K180" s="277"/>
    </row>
    <row r="181" spans="2:11" s="1" customFormat="1" ht="15" customHeight="1">
      <c r="B181" s="254"/>
      <c r="C181" s="231" t="s">
        <v>105</v>
      </c>
      <c r="D181" s="231"/>
      <c r="E181" s="231"/>
      <c r="F181" s="252" t="s">
        <v>823</v>
      </c>
      <c r="G181" s="231"/>
      <c r="H181" s="231" t="s">
        <v>787</v>
      </c>
      <c r="I181" s="231" t="s">
        <v>825</v>
      </c>
      <c r="J181" s="231">
        <v>10</v>
      </c>
      <c r="K181" s="277"/>
    </row>
    <row r="182" spans="2:11" s="1" customFormat="1" ht="15" customHeight="1">
      <c r="B182" s="254"/>
      <c r="C182" s="231" t="s">
        <v>106</v>
      </c>
      <c r="D182" s="231"/>
      <c r="E182" s="231"/>
      <c r="F182" s="252" t="s">
        <v>823</v>
      </c>
      <c r="G182" s="231"/>
      <c r="H182" s="231" t="s">
        <v>897</v>
      </c>
      <c r="I182" s="231" t="s">
        <v>858</v>
      </c>
      <c r="J182" s="231"/>
      <c r="K182" s="277"/>
    </row>
    <row r="183" spans="2:11" s="1" customFormat="1" ht="15" customHeight="1">
      <c r="B183" s="254"/>
      <c r="C183" s="231" t="s">
        <v>898</v>
      </c>
      <c r="D183" s="231"/>
      <c r="E183" s="231"/>
      <c r="F183" s="252" t="s">
        <v>823</v>
      </c>
      <c r="G183" s="231"/>
      <c r="H183" s="231" t="s">
        <v>899</v>
      </c>
      <c r="I183" s="231" t="s">
        <v>858</v>
      </c>
      <c r="J183" s="231"/>
      <c r="K183" s="277"/>
    </row>
    <row r="184" spans="2:11" s="1" customFormat="1" ht="15" customHeight="1">
      <c r="B184" s="254"/>
      <c r="C184" s="231" t="s">
        <v>887</v>
      </c>
      <c r="D184" s="231"/>
      <c r="E184" s="231"/>
      <c r="F184" s="252" t="s">
        <v>823</v>
      </c>
      <c r="G184" s="231"/>
      <c r="H184" s="231" t="s">
        <v>900</v>
      </c>
      <c r="I184" s="231" t="s">
        <v>858</v>
      </c>
      <c r="J184" s="231"/>
      <c r="K184" s="277"/>
    </row>
    <row r="185" spans="2:11" s="1" customFormat="1" ht="15" customHeight="1">
      <c r="B185" s="254"/>
      <c r="C185" s="231" t="s">
        <v>108</v>
      </c>
      <c r="D185" s="231"/>
      <c r="E185" s="231"/>
      <c r="F185" s="252" t="s">
        <v>829</v>
      </c>
      <c r="G185" s="231"/>
      <c r="H185" s="231" t="s">
        <v>901</v>
      </c>
      <c r="I185" s="231" t="s">
        <v>825</v>
      </c>
      <c r="J185" s="231">
        <v>50</v>
      </c>
      <c r="K185" s="277"/>
    </row>
    <row r="186" spans="2:11" s="1" customFormat="1" ht="15" customHeight="1">
      <c r="B186" s="254"/>
      <c r="C186" s="231" t="s">
        <v>902</v>
      </c>
      <c r="D186" s="231"/>
      <c r="E186" s="231"/>
      <c r="F186" s="252" t="s">
        <v>829</v>
      </c>
      <c r="G186" s="231"/>
      <c r="H186" s="231" t="s">
        <v>903</v>
      </c>
      <c r="I186" s="231" t="s">
        <v>904</v>
      </c>
      <c r="J186" s="231"/>
      <c r="K186" s="277"/>
    </row>
    <row r="187" spans="2:11" s="1" customFormat="1" ht="15" customHeight="1">
      <c r="B187" s="254"/>
      <c r="C187" s="231" t="s">
        <v>905</v>
      </c>
      <c r="D187" s="231"/>
      <c r="E187" s="231"/>
      <c r="F187" s="252" t="s">
        <v>829</v>
      </c>
      <c r="G187" s="231"/>
      <c r="H187" s="231" t="s">
        <v>906</v>
      </c>
      <c r="I187" s="231" t="s">
        <v>904</v>
      </c>
      <c r="J187" s="231"/>
      <c r="K187" s="277"/>
    </row>
    <row r="188" spans="2:11" s="1" customFormat="1" ht="15" customHeight="1">
      <c r="B188" s="254"/>
      <c r="C188" s="231" t="s">
        <v>907</v>
      </c>
      <c r="D188" s="231"/>
      <c r="E188" s="231"/>
      <c r="F188" s="252" t="s">
        <v>829</v>
      </c>
      <c r="G188" s="231"/>
      <c r="H188" s="231" t="s">
        <v>908</v>
      </c>
      <c r="I188" s="231" t="s">
        <v>904</v>
      </c>
      <c r="J188" s="231"/>
      <c r="K188" s="277"/>
    </row>
    <row r="189" spans="2:11" s="1" customFormat="1" ht="15" customHeight="1">
      <c r="B189" s="254"/>
      <c r="C189" s="290" t="s">
        <v>909</v>
      </c>
      <c r="D189" s="231"/>
      <c r="E189" s="231"/>
      <c r="F189" s="252" t="s">
        <v>829</v>
      </c>
      <c r="G189" s="231"/>
      <c r="H189" s="231" t="s">
        <v>910</v>
      </c>
      <c r="I189" s="231" t="s">
        <v>911</v>
      </c>
      <c r="J189" s="291" t="s">
        <v>912</v>
      </c>
      <c r="K189" s="277"/>
    </row>
    <row r="190" spans="2:11" s="15" customFormat="1" ht="15" customHeight="1">
      <c r="B190" s="292"/>
      <c r="C190" s="293" t="s">
        <v>913</v>
      </c>
      <c r="D190" s="294"/>
      <c r="E190" s="294"/>
      <c r="F190" s="295" t="s">
        <v>829</v>
      </c>
      <c r="G190" s="294"/>
      <c r="H190" s="294" t="s">
        <v>914</v>
      </c>
      <c r="I190" s="294" t="s">
        <v>911</v>
      </c>
      <c r="J190" s="296" t="s">
        <v>912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823</v>
      </c>
      <c r="G191" s="231"/>
      <c r="H191" s="228" t="s">
        <v>915</v>
      </c>
      <c r="I191" s="231" t="s">
        <v>916</v>
      </c>
      <c r="J191" s="231"/>
      <c r="K191" s="277"/>
    </row>
    <row r="192" spans="2:11" s="1" customFormat="1" ht="15" customHeight="1">
      <c r="B192" s="254"/>
      <c r="C192" s="290" t="s">
        <v>917</v>
      </c>
      <c r="D192" s="231"/>
      <c r="E192" s="231"/>
      <c r="F192" s="252" t="s">
        <v>823</v>
      </c>
      <c r="G192" s="231"/>
      <c r="H192" s="231" t="s">
        <v>918</v>
      </c>
      <c r="I192" s="231" t="s">
        <v>858</v>
      </c>
      <c r="J192" s="231"/>
      <c r="K192" s="277"/>
    </row>
    <row r="193" spans="2:11" s="1" customFormat="1" ht="15" customHeight="1">
      <c r="B193" s="254"/>
      <c r="C193" s="290" t="s">
        <v>919</v>
      </c>
      <c r="D193" s="231"/>
      <c r="E193" s="231"/>
      <c r="F193" s="252" t="s">
        <v>823</v>
      </c>
      <c r="G193" s="231"/>
      <c r="H193" s="231" t="s">
        <v>920</v>
      </c>
      <c r="I193" s="231" t="s">
        <v>858</v>
      </c>
      <c r="J193" s="231"/>
      <c r="K193" s="277"/>
    </row>
    <row r="194" spans="2:11" s="1" customFormat="1" ht="15" customHeight="1">
      <c r="B194" s="254"/>
      <c r="C194" s="290" t="s">
        <v>921</v>
      </c>
      <c r="D194" s="231"/>
      <c r="E194" s="231"/>
      <c r="F194" s="252" t="s">
        <v>829</v>
      </c>
      <c r="G194" s="231"/>
      <c r="H194" s="231" t="s">
        <v>922</v>
      </c>
      <c r="I194" s="231" t="s">
        <v>858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923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924</v>
      </c>
      <c r="D201" s="299"/>
      <c r="E201" s="299"/>
      <c r="F201" s="299" t="s">
        <v>925</v>
      </c>
      <c r="G201" s="300"/>
      <c r="H201" s="361" t="s">
        <v>926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916</v>
      </c>
      <c r="D203" s="231"/>
      <c r="E203" s="231"/>
      <c r="F203" s="252" t="s">
        <v>42</v>
      </c>
      <c r="G203" s="231"/>
      <c r="H203" s="362" t="s">
        <v>927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928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929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930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931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870</v>
      </c>
      <c r="D209" s="231"/>
      <c r="E209" s="231"/>
      <c r="F209" s="252" t="s">
        <v>78</v>
      </c>
      <c r="G209" s="231"/>
      <c r="H209" s="362" t="s">
        <v>932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767</v>
      </c>
      <c r="G210" s="231"/>
      <c r="H210" s="362" t="s">
        <v>768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765</v>
      </c>
      <c r="G211" s="231"/>
      <c r="H211" s="362" t="s">
        <v>933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769</v>
      </c>
      <c r="G213" s="290"/>
      <c r="H213" s="363" t="s">
        <v>714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894</v>
      </c>
      <c r="D215" s="231"/>
      <c r="E215" s="231"/>
      <c r="F215" s="252">
        <v>1</v>
      </c>
      <c r="G215" s="290"/>
      <c r="H215" s="363" t="s">
        <v>934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935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936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937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  <_dlc_DocId xmlns="85f4b5cc-4033-44c7-b405-f5eed34c8154">HCUZCRXN6NH5-581495652-28669</_dlc_DocId>
    <_dlc_DocIdUrl xmlns="85f4b5cc-4033-44c7-b405-f5eed34c8154">
      <Url>https://spucr.sharepoint.com/sites/Portal/544101/_layouts/15/DocIdRedir.aspx?ID=HCUZCRXN6NH5-581495652-28669</Url>
      <Description>HCUZCRXN6NH5-581495652-28669</Description>
    </_dlc_DocIdUrl>
  </documentManagement>
</p:properties>
</file>

<file path=customXml/itemProps1.xml><?xml version="1.0" encoding="utf-8"?>
<ds:datastoreItem xmlns:ds="http://schemas.openxmlformats.org/officeDocument/2006/customXml" ds:itemID="{9510A972-8918-4AEF-96AF-18D4802E4737}"/>
</file>

<file path=customXml/itemProps2.xml><?xml version="1.0" encoding="utf-8"?>
<ds:datastoreItem xmlns:ds="http://schemas.openxmlformats.org/officeDocument/2006/customXml" ds:itemID="{21468107-6B4E-4C08-A492-846C4CB1220D}"/>
</file>

<file path=customXml/itemProps3.xml><?xml version="1.0" encoding="utf-8"?>
<ds:datastoreItem xmlns:ds="http://schemas.openxmlformats.org/officeDocument/2006/customXml" ds:itemID="{53AEA096-5992-4450-B797-C3962E0D8B99}"/>
</file>

<file path=customXml/itemProps4.xml><?xml version="1.0" encoding="utf-8"?>
<ds:datastoreItem xmlns:ds="http://schemas.openxmlformats.org/officeDocument/2006/customXml" ds:itemID="{C8FFE02C-5CC5-4F12-AD61-58A6F8C1E0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SO-01 - Polní cesta č.1</vt:lpstr>
      <vt:lpstr>VON - Vedlejší a ostatní ...</vt:lpstr>
      <vt:lpstr>Pokyny pro vyplnění</vt:lpstr>
      <vt:lpstr>'Rekapitulace stavby'!Názvy_tisku</vt:lpstr>
      <vt:lpstr>'SO-01 - Polní cesta č.1'!Názvy_tisku</vt:lpstr>
      <vt:lpstr>'VON - Vedlejší a ostatní ...'!Názvy_tisku</vt:lpstr>
      <vt:lpstr>'Pokyny pro vyplnění'!Oblast_tisku</vt:lpstr>
      <vt:lpstr>'Rekapitulace stavby'!Oblast_tisku</vt:lpstr>
      <vt:lpstr>'SO-01 - Polní cesta č.1'!Oblast_tisku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2024-05-22T12:37:52Z</dcterms:created>
  <dcterms:modified xsi:type="dcterms:W3CDTF">2024-05-22T12:38:42Z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3876214d-f91c-4b15-aad0-1b0aed8504ed</vt:lpwstr>
  </property>
</Properties>
</file>